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19395" windowHeight="7770"/>
  </bookViews>
  <sheets>
    <sheet name="합의금계산기" sheetId="2" r:id="rId1"/>
    <sheet name="사망" sheetId="1" state="hidden" r:id="rId2"/>
    <sheet name="후유장해" sheetId="4" state="hidden" r:id="rId3"/>
  </sheets>
  <calcPr calcId="144525"/>
</workbook>
</file>

<file path=xl/calcChain.xml><?xml version="1.0" encoding="utf-8"?>
<calcChain xmlns="http://schemas.openxmlformats.org/spreadsheetml/2006/main">
  <c r="F7" i="2" l="1"/>
  <c r="F6" i="2"/>
  <c r="C4" i="2"/>
  <c r="H2" i="2" s="1"/>
  <c r="F5" i="2" s="1"/>
  <c r="F2" i="2" l="1"/>
  <c r="F10" i="2" s="1"/>
  <c r="F1" i="4" l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79" i="1"/>
  <c r="K69" i="4" l="1"/>
  <c r="K73" i="4"/>
  <c r="K77" i="4"/>
  <c r="K81" i="4"/>
  <c r="K85" i="4"/>
  <c r="K89" i="4"/>
  <c r="K93" i="4"/>
  <c r="K97" i="4"/>
  <c r="K101" i="4"/>
  <c r="K4" i="4"/>
  <c r="K8" i="4"/>
  <c r="K12" i="4"/>
  <c r="K16" i="4"/>
  <c r="K20" i="4"/>
  <c r="K24" i="4"/>
  <c r="K28" i="4"/>
  <c r="K32" i="4"/>
  <c r="K36" i="4"/>
  <c r="K40" i="4"/>
  <c r="K44" i="4"/>
  <c r="K48" i="4"/>
  <c r="K52" i="4"/>
  <c r="K56" i="4"/>
  <c r="K60" i="4"/>
  <c r="K64" i="4"/>
  <c r="K3" i="4"/>
  <c r="K74" i="4"/>
  <c r="K82" i="4"/>
  <c r="K90" i="4"/>
  <c r="K98" i="4"/>
  <c r="K5" i="4"/>
  <c r="K13" i="4"/>
  <c r="K21" i="4"/>
  <c r="K29" i="4"/>
  <c r="K37" i="4"/>
  <c r="K45" i="4"/>
  <c r="K53" i="4"/>
  <c r="K61" i="4"/>
  <c r="K71" i="4"/>
  <c r="K79" i="4"/>
  <c r="K87" i="4"/>
  <c r="K95" i="4"/>
  <c r="K103" i="4"/>
  <c r="K10" i="4"/>
  <c r="K18" i="4"/>
  <c r="K26" i="4"/>
  <c r="K34" i="4"/>
  <c r="K42" i="4"/>
  <c r="K50" i="4"/>
  <c r="K58" i="4"/>
  <c r="K66" i="4"/>
  <c r="K72" i="4"/>
  <c r="K76" i="4"/>
  <c r="K80" i="4"/>
  <c r="K84" i="4"/>
  <c r="K88" i="4"/>
  <c r="K92" i="4"/>
  <c r="K96" i="4"/>
  <c r="K100" i="4"/>
  <c r="K68" i="4"/>
  <c r="K7" i="4"/>
  <c r="K11" i="4"/>
  <c r="K15" i="4"/>
  <c r="K19" i="4"/>
  <c r="K23" i="4"/>
  <c r="K27" i="4"/>
  <c r="K31" i="4"/>
  <c r="K35" i="4"/>
  <c r="K39" i="4"/>
  <c r="K43" i="4"/>
  <c r="K47" i="4"/>
  <c r="K51" i="4"/>
  <c r="K55" i="4"/>
  <c r="K59" i="4"/>
  <c r="K63" i="4"/>
  <c r="K67" i="4"/>
  <c r="K70" i="4"/>
  <c r="K78" i="4"/>
  <c r="K86" i="4"/>
  <c r="K94" i="4"/>
  <c r="K102" i="4"/>
  <c r="K9" i="4"/>
  <c r="K17" i="4"/>
  <c r="K25" i="4"/>
  <c r="K33" i="4"/>
  <c r="K41" i="4"/>
  <c r="K49" i="4"/>
  <c r="K57" i="4"/>
  <c r="K65" i="4"/>
  <c r="K75" i="4"/>
  <c r="K83" i="4"/>
  <c r="K91" i="4"/>
  <c r="K99" i="4"/>
  <c r="K6" i="4"/>
  <c r="K14" i="4"/>
  <c r="K22" i="4"/>
  <c r="K30" i="4"/>
  <c r="K38" i="4"/>
  <c r="K46" i="4"/>
  <c r="K54" i="4"/>
  <c r="K62" i="4"/>
  <c r="E3" i="4"/>
  <c r="F4" i="4" s="1"/>
  <c r="E7" i="4" l="1"/>
  <c r="E27" i="4"/>
  <c r="E43" i="4"/>
  <c r="E54" i="4"/>
  <c r="F67" i="4"/>
  <c r="F63" i="4"/>
  <c r="F59" i="4"/>
  <c r="F55" i="4"/>
  <c r="F51" i="4"/>
  <c r="F47" i="4"/>
  <c r="G47" i="4" s="1"/>
  <c r="F43" i="4"/>
  <c r="F39" i="4"/>
  <c r="G39" i="4" s="1"/>
  <c r="F35" i="4"/>
  <c r="G35" i="4" s="1"/>
  <c r="F31" i="4"/>
  <c r="G31" i="4" s="1"/>
  <c r="F27" i="4"/>
  <c r="F23" i="4"/>
  <c r="F19" i="4"/>
  <c r="F15" i="4"/>
  <c r="F11" i="4"/>
  <c r="F7" i="4"/>
  <c r="E8" i="4"/>
  <c r="E31" i="4"/>
  <c r="E47" i="4"/>
  <c r="E56" i="4"/>
  <c r="F66" i="4"/>
  <c r="F62" i="4"/>
  <c r="F58" i="4"/>
  <c r="F54" i="4"/>
  <c r="F50" i="4"/>
  <c r="G50" i="4" s="1"/>
  <c r="F46" i="4"/>
  <c r="F42" i="4"/>
  <c r="F38" i="4"/>
  <c r="F34" i="4"/>
  <c r="F30" i="4"/>
  <c r="F26" i="4"/>
  <c r="F22" i="4"/>
  <c r="F18" i="4"/>
  <c r="F14" i="4"/>
  <c r="F10" i="4"/>
  <c r="F6" i="4"/>
  <c r="E9" i="4"/>
  <c r="E35" i="4"/>
  <c r="E50" i="4"/>
  <c r="E60" i="4"/>
  <c r="F65" i="4"/>
  <c r="F61" i="4"/>
  <c r="F57" i="4"/>
  <c r="F53" i="4"/>
  <c r="F49" i="4"/>
  <c r="F45" i="4"/>
  <c r="F41" i="4"/>
  <c r="F37" i="4"/>
  <c r="F33" i="4"/>
  <c r="F29" i="4"/>
  <c r="F25" i="4"/>
  <c r="F21" i="4"/>
  <c r="F17" i="4"/>
  <c r="F13" i="4"/>
  <c r="F9" i="4"/>
  <c r="F5" i="4"/>
  <c r="E23" i="4"/>
  <c r="E39" i="4"/>
  <c r="E52" i="4"/>
  <c r="F3" i="4"/>
  <c r="G3" i="4" s="1"/>
  <c r="F64" i="4"/>
  <c r="F60" i="4"/>
  <c r="F56" i="4"/>
  <c r="F52" i="4"/>
  <c r="F48" i="4"/>
  <c r="F44" i="4"/>
  <c r="F40" i="4"/>
  <c r="F36" i="4"/>
  <c r="F32" i="4"/>
  <c r="F28" i="4"/>
  <c r="F24" i="4"/>
  <c r="F20" i="4"/>
  <c r="F16" i="4"/>
  <c r="F12" i="4"/>
  <c r="F8" i="4"/>
  <c r="G23" i="4"/>
  <c r="E65" i="4"/>
  <c r="E61" i="4"/>
  <c r="E22" i="4"/>
  <c r="E18" i="4"/>
  <c r="E14" i="4"/>
  <c r="E10" i="4"/>
  <c r="E6" i="4"/>
  <c r="E66" i="4"/>
  <c r="E62" i="4"/>
  <c r="E58" i="4"/>
  <c r="E4" i="4"/>
  <c r="G4" i="4" s="1"/>
  <c r="E5" i="4"/>
  <c r="E19" i="4"/>
  <c r="G19" i="4" s="1"/>
  <c r="E20" i="4"/>
  <c r="E21" i="4"/>
  <c r="E26" i="4"/>
  <c r="E30" i="4"/>
  <c r="E34" i="4"/>
  <c r="E38" i="4"/>
  <c r="E42" i="4"/>
  <c r="E46" i="4"/>
  <c r="E63" i="4"/>
  <c r="E15" i="4"/>
  <c r="E16" i="4"/>
  <c r="E17" i="4"/>
  <c r="E25" i="4"/>
  <c r="E29" i="4"/>
  <c r="E33" i="4"/>
  <c r="G33" i="4" s="1"/>
  <c r="E37" i="4"/>
  <c r="E41" i="4"/>
  <c r="E45" i="4"/>
  <c r="E49" i="4"/>
  <c r="G49" i="4" s="1"/>
  <c r="E51" i="4"/>
  <c r="E53" i="4"/>
  <c r="E55" i="4"/>
  <c r="E64" i="4"/>
  <c r="G64" i="4" s="1"/>
  <c r="E11" i="4"/>
  <c r="E12" i="4"/>
  <c r="E13" i="4"/>
  <c r="E24" i="4"/>
  <c r="E28" i="4"/>
  <c r="E32" i="4"/>
  <c r="E36" i="4"/>
  <c r="E40" i="4"/>
  <c r="E44" i="4"/>
  <c r="E48" i="4"/>
  <c r="E57" i="4"/>
  <c r="E59" i="4"/>
  <c r="E67" i="4"/>
  <c r="E3" i="1"/>
  <c r="G53" i="4" l="1"/>
  <c r="G38" i="4"/>
  <c r="G21" i="4"/>
  <c r="G6" i="4"/>
  <c r="G22" i="4"/>
  <c r="G37" i="4"/>
  <c r="G20" i="4"/>
  <c r="G52" i="4"/>
  <c r="G36" i="4"/>
  <c r="G55" i="4"/>
  <c r="G5" i="4"/>
  <c r="J69" i="4" s="1"/>
  <c r="L69" i="4" s="1"/>
  <c r="G7" i="4"/>
  <c r="G59" i="4"/>
  <c r="G40" i="4"/>
  <c r="G48" i="4"/>
  <c r="G32" i="4"/>
  <c r="G41" i="4"/>
  <c r="G25" i="4"/>
  <c r="J81" i="4"/>
  <c r="L81" i="4" s="1"/>
  <c r="J85" i="4"/>
  <c r="L85" i="4" s="1"/>
  <c r="J89" i="4"/>
  <c r="L89" i="4" s="1"/>
  <c r="J93" i="4"/>
  <c r="L93" i="4" s="1"/>
  <c r="J97" i="4"/>
  <c r="L97" i="4" s="1"/>
  <c r="J101" i="4"/>
  <c r="L101" i="4" s="1"/>
  <c r="J83" i="4"/>
  <c r="L83" i="4" s="1"/>
  <c r="J87" i="4"/>
  <c r="L87" i="4" s="1"/>
  <c r="J91" i="4"/>
  <c r="L91" i="4" s="1"/>
  <c r="J95" i="4"/>
  <c r="L95" i="4" s="1"/>
  <c r="J99" i="4"/>
  <c r="L99" i="4" s="1"/>
  <c r="J103" i="4"/>
  <c r="L103" i="4" s="1"/>
  <c r="J80" i="4"/>
  <c r="L80" i="4" s="1"/>
  <c r="J84" i="4"/>
  <c r="L84" i="4" s="1"/>
  <c r="J88" i="4"/>
  <c r="L88" i="4" s="1"/>
  <c r="J92" i="4"/>
  <c r="L92" i="4" s="1"/>
  <c r="J96" i="4"/>
  <c r="L96" i="4" s="1"/>
  <c r="J100" i="4"/>
  <c r="L100" i="4" s="1"/>
  <c r="J79" i="4"/>
  <c r="L79" i="4" s="1"/>
  <c r="J82" i="4"/>
  <c r="L82" i="4" s="1"/>
  <c r="J86" i="4"/>
  <c r="L86" i="4" s="1"/>
  <c r="J90" i="4"/>
  <c r="L90" i="4" s="1"/>
  <c r="J94" i="4"/>
  <c r="L94" i="4" s="1"/>
  <c r="J98" i="4"/>
  <c r="L98" i="4" s="1"/>
  <c r="J102" i="4"/>
  <c r="L102" i="4" s="1"/>
  <c r="G67" i="4"/>
  <c r="G44" i="4"/>
  <c r="G28" i="4"/>
  <c r="G11" i="4"/>
  <c r="G51" i="4"/>
  <c r="G17" i="4"/>
  <c r="G63" i="4"/>
  <c r="G34" i="4"/>
  <c r="G58" i="4"/>
  <c r="G10" i="4"/>
  <c r="G61" i="4"/>
  <c r="G46" i="4"/>
  <c r="G30" i="4"/>
  <c r="G62" i="4"/>
  <c r="G14" i="4"/>
  <c r="G57" i="4"/>
  <c r="G13" i="4"/>
  <c r="G45" i="4"/>
  <c r="G29" i="4"/>
  <c r="G15" i="4"/>
  <c r="G42" i="4"/>
  <c r="G26" i="4"/>
  <c r="G66" i="4"/>
  <c r="G18" i="4"/>
  <c r="G12" i="4"/>
  <c r="G60" i="4"/>
  <c r="G56" i="4"/>
  <c r="G54" i="4"/>
  <c r="G43" i="4"/>
  <c r="G24" i="4"/>
  <c r="G16" i="4"/>
  <c r="G65" i="4"/>
  <c r="G27" i="4"/>
  <c r="G9" i="4"/>
  <c r="G8" i="4"/>
  <c r="J76" i="4"/>
  <c r="L76" i="4" s="1"/>
  <c r="J75" i="4"/>
  <c r="L75" i="4" s="1"/>
  <c r="J74" i="4"/>
  <c r="L74" i="4" s="1"/>
  <c r="J73" i="4"/>
  <c r="L73" i="4" s="1"/>
  <c r="J72" i="4"/>
  <c r="L72" i="4" s="1"/>
  <c r="J71" i="4"/>
  <c r="L71" i="4" s="1"/>
  <c r="J78" i="4"/>
  <c r="L78" i="4" s="1"/>
  <c r="J77" i="4"/>
  <c r="L77" i="4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F3" i="1"/>
  <c r="J66" i="4" l="1"/>
  <c r="L66" i="4" s="1"/>
  <c r="J67" i="4"/>
  <c r="L67" i="4" s="1"/>
  <c r="J64" i="4"/>
  <c r="L64" i="4" s="1"/>
  <c r="J70" i="4"/>
  <c r="L70" i="4" s="1"/>
  <c r="J63" i="4"/>
  <c r="L63" i="4" s="1"/>
  <c r="J68" i="4"/>
  <c r="L68" i="4" s="1"/>
  <c r="J65" i="4"/>
  <c r="L65" i="4" s="1"/>
  <c r="J59" i="4"/>
  <c r="L59" i="4" s="1"/>
  <c r="J25" i="4"/>
  <c r="L25" i="4" s="1"/>
  <c r="J57" i="4"/>
  <c r="L57" i="4" s="1"/>
  <c r="J61" i="4"/>
  <c r="L61" i="4" s="1"/>
  <c r="J33" i="4"/>
  <c r="L33" i="4" s="1"/>
  <c r="J49" i="4"/>
  <c r="L49" i="4" s="1"/>
  <c r="J7" i="4"/>
  <c r="L7" i="4" s="1"/>
  <c r="J45" i="4"/>
  <c r="L45" i="4" s="1"/>
  <c r="J35" i="4"/>
  <c r="L35" i="4" s="1"/>
  <c r="J29" i="4"/>
  <c r="L29" i="4" s="1"/>
  <c r="J42" i="4"/>
  <c r="L42" i="4" s="1"/>
  <c r="J53" i="4"/>
  <c r="L53" i="4" s="1"/>
  <c r="J22" i="4"/>
  <c r="L22" i="4" s="1"/>
  <c r="J14" i="4"/>
  <c r="L14" i="4" s="1"/>
  <c r="J40" i="4"/>
  <c r="L40" i="4" s="1"/>
  <c r="J43" i="4"/>
  <c r="L43" i="4" s="1"/>
  <c r="J51" i="4"/>
  <c r="L51" i="4" s="1"/>
  <c r="J37" i="4"/>
  <c r="L37" i="4" s="1"/>
  <c r="J27" i="4"/>
  <c r="L27" i="4" s="1"/>
  <c r="J47" i="4"/>
  <c r="L47" i="4" s="1"/>
  <c r="J55" i="4"/>
  <c r="L55" i="4" s="1"/>
  <c r="J62" i="4"/>
  <c r="L62" i="4" s="1"/>
  <c r="J17" i="4"/>
  <c r="L17" i="4" s="1"/>
  <c r="J4" i="4"/>
  <c r="L4" i="4" s="1"/>
  <c r="J36" i="4"/>
  <c r="L36" i="4" s="1"/>
  <c r="J32" i="4"/>
  <c r="L32" i="4" s="1"/>
  <c r="J28" i="4"/>
  <c r="L28" i="4" s="1"/>
  <c r="J24" i="4"/>
  <c r="L24" i="4" s="1"/>
  <c r="J41" i="4"/>
  <c r="L41" i="4" s="1"/>
  <c r="J31" i="4"/>
  <c r="L31" i="4" s="1"/>
  <c r="J44" i="4"/>
  <c r="L44" i="4" s="1"/>
  <c r="J48" i="4"/>
  <c r="L48" i="4" s="1"/>
  <c r="J52" i="4"/>
  <c r="L52" i="4" s="1"/>
  <c r="J56" i="4"/>
  <c r="L56" i="4" s="1"/>
  <c r="J60" i="4"/>
  <c r="L60" i="4" s="1"/>
  <c r="J8" i="4"/>
  <c r="L8" i="4" s="1"/>
  <c r="J6" i="4"/>
  <c r="L6" i="4" s="1"/>
  <c r="J19" i="4"/>
  <c r="L19" i="4" s="1"/>
  <c r="J21" i="4"/>
  <c r="L21" i="4" s="1"/>
  <c r="J12" i="4"/>
  <c r="L12" i="4" s="1"/>
  <c r="J16" i="4"/>
  <c r="L16" i="4" s="1"/>
  <c r="J15" i="4"/>
  <c r="L15" i="4" s="1"/>
  <c r="J3" i="4"/>
  <c r="L3" i="4" s="1"/>
  <c r="J5" i="4"/>
  <c r="L5" i="4" s="1"/>
  <c r="J38" i="4"/>
  <c r="L38" i="4" s="1"/>
  <c r="J34" i="4"/>
  <c r="L34" i="4" s="1"/>
  <c r="J30" i="4"/>
  <c r="L30" i="4" s="1"/>
  <c r="J26" i="4"/>
  <c r="L26" i="4" s="1"/>
  <c r="J23" i="4"/>
  <c r="L23" i="4" s="1"/>
  <c r="F3" i="2" s="1"/>
  <c r="J39" i="4"/>
  <c r="L39" i="4" s="1"/>
  <c r="J46" i="4"/>
  <c r="L46" i="4" s="1"/>
  <c r="J50" i="4"/>
  <c r="L50" i="4" s="1"/>
  <c r="J54" i="4"/>
  <c r="L54" i="4" s="1"/>
  <c r="J58" i="4"/>
  <c r="L58" i="4" s="1"/>
  <c r="J18" i="4"/>
  <c r="L18" i="4" s="1"/>
  <c r="J13" i="4"/>
  <c r="L13" i="4" s="1"/>
  <c r="J9" i="4"/>
  <c r="L9" i="4" s="1"/>
  <c r="J10" i="4"/>
  <c r="L10" i="4" s="1"/>
  <c r="J20" i="4"/>
  <c r="L20" i="4" s="1"/>
  <c r="J11" i="4"/>
  <c r="L11" i="4" s="1"/>
  <c r="G55" i="1"/>
  <c r="G33" i="1"/>
  <c r="G49" i="1"/>
  <c r="G28" i="1"/>
  <c r="G65" i="1"/>
  <c r="G44" i="1"/>
  <c r="G23" i="1"/>
  <c r="G39" i="1"/>
  <c r="G60" i="1"/>
  <c r="G29" i="1"/>
  <c r="G40" i="1"/>
  <c r="G51" i="1"/>
  <c r="G61" i="1"/>
  <c r="G24" i="1"/>
  <c r="G35" i="1"/>
  <c r="G45" i="1"/>
  <c r="G56" i="1"/>
  <c r="G67" i="1"/>
  <c r="G15" i="1"/>
  <c r="G3" i="1"/>
  <c r="G66" i="1"/>
  <c r="G62" i="1"/>
  <c r="G58" i="1"/>
  <c r="G54" i="1"/>
  <c r="G50" i="1"/>
  <c r="G46" i="1"/>
  <c r="G42" i="1"/>
  <c r="G38" i="1"/>
  <c r="G34" i="1"/>
  <c r="G30" i="1"/>
  <c r="G26" i="1"/>
  <c r="G22" i="1"/>
  <c r="G25" i="1"/>
  <c r="G31" i="1"/>
  <c r="G36" i="1"/>
  <c r="G41" i="1"/>
  <c r="G47" i="1"/>
  <c r="G52" i="1"/>
  <c r="G57" i="1"/>
  <c r="G63" i="1"/>
  <c r="G21" i="1"/>
  <c r="G27" i="1"/>
  <c r="G32" i="1"/>
  <c r="G37" i="1"/>
  <c r="G43" i="1"/>
  <c r="G48" i="1"/>
  <c r="G53" i="1"/>
  <c r="G59" i="1"/>
  <c r="G64" i="1"/>
  <c r="G12" i="1"/>
  <c r="G8" i="1"/>
  <c r="G20" i="1"/>
  <c r="G16" i="1"/>
  <c r="G4" i="1"/>
  <c r="G11" i="1"/>
  <c r="G7" i="1"/>
  <c r="G19" i="1"/>
  <c r="G14" i="1"/>
  <c r="G10" i="1"/>
  <c r="G6" i="1"/>
  <c r="G18" i="1"/>
  <c r="G13" i="1"/>
  <c r="G9" i="1"/>
  <c r="G5" i="1"/>
  <c r="G17" i="1"/>
  <c r="J9" i="1" l="1"/>
  <c r="M9" i="1" s="1"/>
  <c r="J8" i="1"/>
  <c r="M8" i="1" s="1"/>
  <c r="J7" i="1"/>
  <c r="M7" i="1" s="1"/>
  <c r="J5" i="1"/>
  <c r="M5" i="1" s="1"/>
  <c r="J10" i="1"/>
  <c r="M10" i="1" s="1"/>
  <c r="J21" i="1"/>
  <c r="M21" i="1" s="1"/>
  <c r="J20" i="1"/>
  <c r="M20" i="1" s="1"/>
  <c r="J19" i="1"/>
  <c r="M19" i="1" s="1"/>
  <c r="J6" i="1"/>
  <c r="M6" i="1" s="1"/>
  <c r="J4" i="1"/>
  <c r="M4" i="1" s="1"/>
  <c r="J16" i="1"/>
  <c r="M16" i="1" s="1"/>
  <c r="J15" i="1"/>
  <c r="M15" i="1" s="1"/>
  <c r="J18" i="1"/>
  <c r="M18" i="1" s="1"/>
  <c r="J11" i="1"/>
  <c r="M11" i="1" s="1"/>
  <c r="J3" i="1"/>
  <c r="M3" i="1" s="1"/>
  <c r="J17" i="1"/>
  <c r="M17" i="1" s="1"/>
  <c r="J13" i="1"/>
  <c r="M13" i="1" s="1"/>
  <c r="J12" i="1"/>
  <c r="M12" i="1" s="1"/>
  <c r="J22" i="1"/>
  <c r="M22" i="1" s="1"/>
  <c r="J14" i="1"/>
  <c r="M14" i="1" s="1"/>
  <c r="J78" i="1"/>
  <c r="J74" i="1"/>
  <c r="J68" i="1"/>
  <c r="J66" i="1"/>
  <c r="J35" i="1"/>
  <c r="J39" i="1"/>
  <c r="J43" i="1"/>
  <c r="J47" i="1"/>
  <c r="J51" i="1"/>
  <c r="J55" i="1"/>
  <c r="J59" i="1"/>
  <c r="J63" i="1"/>
  <c r="J26" i="1"/>
  <c r="M26" i="1" s="1"/>
  <c r="J30" i="1"/>
  <c r="M30" i="1" s="1"/>
  <c r="J72" i="1"/>
  <c r="J64" i="1"/>
  <c r="J41" i="1"/>
  <c r="J49" i="1"/>
  <c r="J57" i="1"/>
  <c r="J24" i="1"/>
  <c r="M24" i="1" s="1"/>
  <c r="J32" i="1"/>
  <c r="M32" i="1" s="1"/>
  <c r="J34" i="1"/>
  <c r="J42" i="1"/>
  <c r="J50" i="1"/>
  <c r="J58" i="1"/>
  <c r="J25" i="1"/>
  <c r="M25" i="1" s="1"/>
  <c r="J33" i="1"/>
  <c r="M33" i="1" s="1"/>
  <c r="J77" i="1"/>
  <c r="J73" i="1"/>
  <c r="J69" i="1"/>
  <c r="J65" i="1"/>
  <c r="J36" i="1"/>
  <c r="J40" i="1"/>
  <c r="J44" i="1"/>
  <c r="J48" i="1"/>
  <c r="J52" i="1"/>
  <c r="J56" i="1"/>
  <c r="J60" i="1"/>
  <c r="J23" i="1"/>
  <c r="M23" i="1" s="1"/>
  <c r="J27" i="1"/>
  <c r="M27" i="1" s="1"/>
  <c r="J31" i="1"/>
  <c r="M31" i="1" s="1"/>
  <c r="J76" i="1"/>
  <c r="J70" i="1"/>
  <c r="J37" i="1"/>
  <c r="J45" i="1"/>
  <c r="J53" i="1"/>
  <c r="J61" i="1"/>
  <c r="J28" i="1"/>
  <c r="M28" i="1" s="1"/>
  <c r="J75" i="1"/>
  <c r="J71" i="1"/>
  <c r="J67" i="1"/>
  <c r="J38" i="1"/>
  <c r="J46" i="1"/>
  <c r="J54" i="1"/>
  <c r="J62" i="1"/>
  <c r="J29" i="1"/>
  <c r="M29" i="1" s="1"/>
</calcChain>
</file>

<file path=xl/sharedStrings.xml><?xml version="1.0" encoding="utf-8"?>
<sst xmlns="http://schemas.openxmlformats.org/spreadsheetml/2006/main" count="33" uniqueCount="27">
  <si>
    <t>수정계수</t>
    <phoneticPr fontId="1" type="noConversion"/>
  </si>
  <si>
    <t>생활비차감금액</t>
    <phoneticPr fontId="1" type="noConversion"/>
  </si>
  <si>
    <t>나이</t>
    <phoneticPr fontId="1" type="noConversion"/>
  </si>
  <si>
    <t>연소득금액</t>
    <phoneticPr fontId="1" type="noConversion"/>
  </si>
  <si>
    <t>호프만계수</t>
    <phoneticPr fontId="1" type="noConversion"/>
  </si>
  <si>
    <t>년수</t>
    <phoneticPr fontId="1" type="noConversion"/>
  </si>
  <si>
    <t>장해율</t>
    <phoneticPr fontId="1" type="noConversion"/>
  </si>
  <si>
    <t>호프만적용
금액</t>
    <phoneticPr fontId="1" type="noConversion"/>
  </si>
  <si>
    <t>상실수익액</t>
    <phoneticPr fontId="1" type="noConversion"/>
  </si>
  <si>
    <t>나이</t>
    <phoneticPr fontId="1" type="noConversion"/>
  </si>
  <si>
    <t>후유장해율</t>
    <phoneticPr fontId="1" type="noConversion"/>
  </si>
  <si>
    <t>상실수익액</t>
    <phoneticPr fontId="1" type="noConversion"/>
  </si>
  <si>
    <t>위자료</t>
    <phoneticPr fontId="1" type="noConversion"/>
  </si>
  <si>
    <t>합의금</t>
    <phoneticPr fontId="1" type="noConversion"/>
  </si>
  <si>
    <t>후유장해합의금</t>
    <phoneticPr fontId="1" type="noConversion"/>
  </si>
  <si>
    <t>제작자 이창현</t>
    <phoneticPr fontId="1" type="noConversion"/>
  </si>
  <si>
    <t>010-8317-3690</t>
    <phoneticPr fontId="1" type="noConversion"/>
  </si>
  <si>
    <t>문의사항, 수정요청사항 있을 때 문자주세요.</t>
    <phoneticPr fontId="1" type="noConversion"/>
  </si>
  <si>
    <t>산재장례비</t>
    <phoneticPr fontId="1" type="noConversion"/>
  </si>
  <si>
    <t>산재유족일시금</t>
    <phoneticPr fontId="1" type="noConversion"/>
  </si>
  <si>
    <t>산재합계액</t>
    <phoneticPr fontId="1" type="noConversion"/>
  </si>
  <si>
    <t>사망합의금-산재합계액</t>
    <phoneticPr fontId="1" type="noConversion"/>
  </si>
  <si>
    <t>사망시 필요합의금액</t>
    <phoneticPr fontId="1" type="noConversion"/>
  </si>
  <si>
    <t>사망합의금</t>
    <phoneticPr fontId="1" type="noConversion"/>
  </si>
  <si>
    <t>자동차보험, 운전자보험, 상해보험 강의 문의</t>
    <phoneticPr fontId="1" type="noConversion"/>
  </si>
  <si>
    <t>자동차보험, 운전자보험, 상해보험 가입 문의</t>
    <phoneticPr fontId="1" type="noConversion"/>
  </si>
  <si>
    <t>단체상해보험 필요금액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</si>
</sst>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_-* #,##0_-;\-* #,##0_-;_-* &quot;-&quot;??_-;_-@_-"/>
  </numFmts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sz val="11"/>
      <color rgb="FFFA7D00"/>
      <name val="맑은 고딕"/>
      <family val="3"/>
      <charset val="129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9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1" fontId="0" fillId="0" borderId="0" xfId="1" applyFont="1">
      <alignment vertical="center"/>
    </xf>
    <xf numFmtId="41" fontId="0" fillId="0" borderId="1" xfId="1" applyFont="1" applyBorder="1" applyAlignment="1">
      <alignment horizontal="center" vertical="center"/>
    </xf>
    <xf numFmtId="41" fontId="0" fillId="2" borderId="1" xfId="1" applyFont="1" applyFill="1" applyBorder="1">
      <alignment vertical="center"/>
    </xf>
    <xf numFmtId="41" fontId="0" fillId="0" borderId="1" xfId="1" applyFont="1" applyBorder="1">
      <alignment vertical="center"/>
    </xf>
    <xf numFmtId="9" fontId="0" fillId="4" borderId="2" xfId="2" applyNumberFormat="1" applyFont="1">
      <alignment vertical="center"/>
    </xf>
    <xf numFmtId="176" fontId="0" fillId="0" borderId="1" xfId="1" applyNumberFormat="1" applyFont="1" applyBorder="1">
      <alignment vertical="center"/>
    </xf>
    <xf numFmtId="41" fontId="0" fillId="0" borderId="0" xfId="0" applyNumberForma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1" xfId="0" applyBorder="1" applyProtection="1">
      <alignment vertical="center"/>
      <protection locked="0"/>
    </xf>
    <xf numFmtId="0" fontId="7" fillId="8" borderId="1" xfId="6" applyFont="1" applyBorder="1" applyProtection="1">
      <alignment vertical="center"/>
      <protection locked="0"/>
    </xf>
    <xf numFmtId="176" fontId="6" fillId="7" borderId="1" xfId="5" applyNumberFormat="1" applyBorder="1" applyProtection="1">
      <alignment vertical="center"/>
      <protection locked="0"/>
    </xf>
    <xf numFmtId="9" fontId="7" fillId="5" borderId="1" xfId="3" applyNumberFormat="1" applyFont="1" applyBorder="1" applyProtection="1">
      <alignment vertical="center"/>
      <protection locked="0"/>
    </xf>
    <xf numFmtId="176" fontId="5" fillId="6" borderId="1" xfId="4" applyNumberFormat="1" applyBorder="1" applyProtection="1">
      <alignment vertical="center"/>
      <protection locked="0"/>
    </xf>
    <xf numFmtId="41" fontId="0" fillId="2" borderId="1" xfId="1" applyFont="1" applyFill="1" applyBorder="1" applyProtection="1">
      <alignment vertical="center"/>
      <protection locked="0"/>
    </xf>
    <xf numFmtId="0" fontId="0" fillId="0" borderId="1" xfId="0" applyFill="1" applyBorder="1" applyProtection="1">
      <alignment vertical="center"/>
      <protection locked="0"/>
    </xf>
    <xf numFmtId="41" fontId="8" fillId="9" borderId="1" xfId="1" applyFont="1" applyFill="1" applyBorder="1">
      <alignment vertical="center"/>
    </xf>
    <xf numFmtId="41" fontId="10" fillId="11" borderId="1" xfId="1" applyFont="1" applyFill="1" applyBorder="1">
      <alignment vertical="center"/>
    </xf>
    <xf numFmtId="41" fontId="9" fillId="10" borderId="1" xfId="7" applyNumberFormat="1" applyBorder="1">
      <alignment vertical="center"/>
    </xf>
    <xf numFmtId="176" fontId="3" fillId="12" borderId="1" xfId="8" applyNumberFormat="1" applyBorder="1">
      <alignment vertical="center"/>
    </xf>
  </cellXfs>
  <cellStyles count="9">
    <cellStyle name="40% - 강조색3" xfId="8" builtinId="39"/>
    <cellStyle name="60% - 강조색6" xfId="6" builtinId="52"/>
    <cellStyle name="강조색1" xfId="5" builtinId="29"/>
    <cellStyle name="나쁨" xfId="4" builtinId="27"/>
    <cellStyle name="메모" xfId="2" builtinId="10"/>
    <cellStyle name="쉼표 [0]" xfId="1" builtinId="6"/>
    <cellStyle name="입력" xfId="7" builtinId="20"/>
    <cellStyle name="좋음" xfId="3" builtinId="2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>
      <selection activeCell="K7" sqref="K7"/>
    </sheetView>
  </sheetViews>
  <sheetFormatPr defaultRowHeight="16.5"/>
  <cols>
    <col min="2" max="2" width="14.375" bestFit="1" customWidth="1"/>
    <col min="3" max="3" width="13" bestFit="1" customWidth="1"/>
    <col min="4" max="4" width="21.625" customWidth="1"/>
    <col min="5" max="5" width="20.625" bestFit="1" customWidth="1"/>
    <col min="6" max="6" width="22" bestFit="1" customWidth="1"/>
    <col min="8" max="8" width="14.625" hidden="1" customWidth="1"/>
  </cols>
  <sheetData>
    <row r="2" spans="2:8">
      <c r="B2" s="16" t="s">
        <v>9</v>
      </c>
      <c r="C2" s="17">
        <v>25</v>
      </c>
      <c r="D2" s="14"/>
      <c r="E2" s="16" t="s">
        <v>23</v>
      </c>
      <c r="F2" s="18">
        <f>VLOOKUP(C2,사망!I3:M103,5,FALSE)/34576656*C4</f>
        <v>586453716.41600013</v>
      </c>
      <c r="H2" s="23">
        <f>C4/365*120</f>
        <v>11367667.726027397</v>
      </c>
    </row>
    <row r="3" spans="2:8">
      <c r="B3" s="16" t="s">
        <v>10</v>
      </c>
      <c r="C3" s="19">
        <v>1</v>
      </c>
      <c r="D3" s="14"/>
      <c r="E3" s="16" t="s">
        <v>14</v>
      </c>
      <c r="F3" s="20">
        <f>VLOOKUP(C2,후유장해!I3:M103,4,FALSE)/34576656*C4</f>
        <v>820180574.6239996</v>
      </c>
    </row>
    <row r="4" spans="2:8">
      <c r="B4" s="16" t="s">
        <v>3</v>
      </c>
      <c r="C4" s="21">
        <f>2881388*12</f>
        <v>34576656</v>
      </c>
      <c r="D4" s="14"/>
      <c r="E4" s="14"/>
      <c r="F4" s="14"/>
    </row>
    <row r="5" spans="2:8">
      <c r="E5" s="2" t="s">
        <v>18</v>
      </c>
      <c r="F5" s="23">
        <f>IF(H2&gt;16775750,16775750,IF(H2&lt;12082820,12082820,H2))</f>
        <v>12082820</v>
      </c>
    </row>
    <row r="6" spans="2:8">
      <c r="B6" s="15" t="s">
        <v>15</v>
      </c>
      <c r="E6" s="22" t="s">
        <v>19</v>
      </c>
      <c r="F6" s="24">
        <f>C4/365*1400</f>
        <v>132622790.13698632</v>
      </c>
    </row>
    <row r="7" spans="2:8">
      <c r="B7" s="15" t="s">
        <v>16</v>
      </c>
      <c r="E7" s="22" t="s">
        <v>20</v>
      </c>
      <c r="F7" s="25">
        <f>SUM(F5:F6)</f>
        <v>144705610.13698632</v>
      </c>
    </row>
    <row r="8" spans="2:8">
      <c r="B8" s="15"/>
    </row>
    <row r="9" spans="2:8">
      <c r="B9" t="s">
        <v>24</v>
      </c>
      <c r="E9" s="22" t="s">
        <v>22</v>
      </c>
      <c r="F9" s="2" t="s">
        <v>26</v>
      </c>
    </row>
    <row r="10" spans="2:8">
      <c r="B10" t="s">
        <v>25</v>
      </c>
      <c r="E10" s="22" t="s">
        <v>21</v>
      </c>
      <c r="F10" s="26">
        <f>F2-F7</f>
        <v>441748106.27901381</v>
      </c>
    </row>
    <row r="12" spans="2:8">
      <c r="B12" s="15" t="s">
        <v>17</v>
      </c>
    </row>
  </sheetData>
  <sheetProtection password="819D" sheet="1" objects="1" scenarios="1" formatCells="0"/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3"/>
  <sheetViews>
    <sheetView workbookViewId="0">
      <selection activeCell="J3" sqref="J3"/>
    </sheetView>
  </sheetViews>
  <sheetFormatPr defaultRowHeight="16.5"/>
  <cols>
    <col min="1" max="1" width="2.625" customWidth="1"/>
    <col min="2" max="3" width="12.75" bestFit="1" customWidth="1"/>
    <col min="5" max="5" width="11.875" bestFit="1" customWidth="1"/>
    <col min="6" max="7" width="15.25" bestFit="1" customWidth="1"/>
    <col min="10" max="11" width="13" bestFit="1" customWidth="1"/>
    <col min="12" max="12" width="10.875" bestFit="1" customWidth="1"/>
    <col min="13" max="13" width="13" bestFit="1" customWidth="1"/>
  </cols>
  <sheetData>
    <row r="1" spans="2:13">
      <c r="B1" s="1"/>
      <c r="C1" s="1" t="s">
        <v>4</v>
      </c>
    </row>
    <row r="2" spans="2:13" ht="33">
      <c r="B2" s="2" t="s">
        <v>5</v>
      </c>
      <c r="C2" s="2" t="s">
        <v>0</v>
      </c>
      <c r="D2" s="2"/>
      <c r="E2" s="2" t="s">
        <v>3</v>
      </c>
      <c r="F2" s="2" t="s">
        <v>1</v>
      </c>
      <c r="G2" s="3" t="s">
        <v>7</v>
      </c>
    </row>
    <row r="3" spans="2:13">
      <c r="B3" s="2">
        <v>1</v>
      </c>
      <c r="C3" s="5">
        <v>0.95230000000000004</v>
      </c>
      <c r="D3" s="2"/>
      <c r="E3" s="8">
        <f>2881388*12</f>
        <v>34576656</v>
      </c>
      <c r="F3" s="9">
        <f>E3/3*2</f>
        <v>23051104</v>
      </c>
      <c r="G3" s="9">
        <f>F3*C3</f>
        <v>21951566.339200001</v>
      </c>
      <c r="I3" s="4">
        <v>0</v>
      </c>
      <c r="J3" s="6">
        <f>SUM(G23:$G$47)</f>
        <v>229901338.29920003</v>
      </c>
      <c r="K3" s="6">
        <v>80000000</v>
      </c>
      <c r="L3" s="6">
        <v>5000000</v>
      </c>
      <c r="M3" s="12">
        <f>SUM(J3:L3)</f>
        <v>314901338.29920006</v>
      </c>
    </row>
    <row r="4" spans="2:13">
      <c r="B4" s="2">
        <v>2</v>
      </c>
      <c r="C4" s="5">
        <v>0.90900000000000003</v>
      </c>
      <c r="D4" s="2"/>
      <c r="E4" s="9">
        <f>$E$3</f>
        <v>34576656</v>
      </c>
      <c r="F4" s="9">
        <f t="shared" ref="F4:F67" si="0">E4/3*2</f>
        <v>23051104</v>
      </c>
      <c r="G4" s="9">
        <f t="shared" ref="G4:G67" si="1">F4*C4</f>
        <v>20953453.536000002</v>
      </c>
      <c r="I4" s="4">
        <v>1</v>
      </c>
      <c r="J4" s="6">
        <f>SUM(G22:$G$47)</f>
        <v>241426890.29920003</v>
      </c>
      <c r="K4" s="6">
        <v>80000000</v>
      </c>
      <c r="L4" s="6">
        <v>5000000</v>
      </c>
      <c r="M4" s="12">
        <f t="shared" ref="M4:M67" si="2">SUM(J4:L4)</f>
        <v>326426890.29920006</v>
      </c>
    </row>
    <row r="5" spans="2:13">
      <c r="B5" s="2">
        <v>3</v>
      </c>
      <c r="C5" s="5">
        <v>0.86950000000000005</v>
      </c>
      <c r="D5" s="2"/>
      <c r="E5" s="9">
        <f t="shared" ref="E5:E67" si="3">$E$3</f>
        <v>34576656</v>
      </c>
      <c r="F5" s="9">
        <f t="shared" si="0"/>
        <v>23051104</v>
      </c>
      <c r="G5" s="9">
        <f t="shared" si="1"/>
        <v>20042934.927999999</v>
      </c>
      <c r="I5" s="4">
        <v>2</v>
      </c>
      <c r="J5" s="6">
        <f>SUM(G21:$G$47)</f>
        <v>253247496.43040004</v>
      </c>
      <c r="K5" s="6">
        <v>80000000</v>
      </c>
      <c r="L5" s="6">
        <v>5000000</v>
      </c>
      <c r="M5" s="12">
        <f t="shared" si="2"/>
        <v>338247496.43040001</v>
      </c>
    </row>
    <row r="6" spans="2:13">
      <c r="B6" s="2">
        <v>4</v>
      </c>
      <c r="C6" s="5">
        <v>0.83330000000000004</v>
      </c>
      <c r="D6" s="2"/>
      <c r="E6" s="9">
        <f t="shared" si="3"/>
        <v>34576656</v>
      </c>
      <c r="F6" s="9">
        <f t="shared" si="0"/>
        <v>23051104</v>
      </c>
      <c r="G6" s="9">
        <f t="shared" si="1"/>
        <v>19208484.963199999</v>
      </c>
      <c r="I6" s="4">
        <v>3</v>
      </c>
      <c r="J6" s="6">
        <f>SUM(G20:$G$47)</f>
        <v>265379292.46560004</v>
      </c>
      <c r="K6" s="6">
        <v>80000000</v>
      </c>
      <c r="L6" s="6">
        <v>5000000</v>
      </c>
      <c r="M6" s="12">
        <f t="shared" si="2"/>
        <v>350379292.46560001</v>
      </c>
    </row>
    <row r="7" spans="2:13">
      <c r="B7" s="2">
        <v>5</v>
      </c>
      <c r="C7" s="5">
        <v>0.8</v>
      </c>
      <c r="D7" s="2"/>
      <c r="E7" s="9">
        <f t="shared" si="3"/>
        <v>34576656</v>
      </c>
      <c r="F7" s="9">
        <f t="shared" si="0"/>
        <v>23051104</v>
      </c>
      <c r="G7" s="9">
        <f t="shared" si="1"/>
        <v>18440883.199999999</v>
      </c>
      <c r="I7" s="4">
        <v>4</v>
      </c>
      <c r="J7" s="6">
        <f>SUM(G19:$G$47)</f>
        <v>277838414.17760003</v>
      </c>
      <c r="K7" s="6">
        <v>80000000</v>
      </c>
      <c r="L7" s="6">
        <v>5000000</v>
      </c>
      <c r="M7" s="12">
        <f t="shared" si="2"/>
        <v>362838414.17760003</v>
      </c>
    </row>
    <row r="8" spans="2:13">
      <c r="B8" s="2">
        <v>6</v>
      </c>
      <c r="C8" s="5">
        <v>0.76919999999999999</v>
      </c>
      <c r="D8" s="2"/>
      <c r="E8" s="9">
        <f t="shared" si="3"/>
        <v>34576656</v>
      </c>
      <c r="F8" s="9">
        <f t="shared" si="0"/>
        <v>23051104</v>
      </c>
      <c r="G8" s="9">
        <f t="shared" si="1"/>
        <v>17730909.196800001</v>
      </c>
      <c r="I8" s="4">
        <v>5</v>
      </c>
      <c r="J8" s="6">
        <f>SUM(G18:$G$47)</f>
        <v>290643302.44960004</v>
      </c>
      <c r="K8" s="6">
        <v>80000000</v>
      </c>
      <c r="L8" s="6">
        <v>5000000</v>
      </c>
      <c r="M8" s="12">
        <f t="shared" si="2"/>
        <v>375643302.44960004</v>
      </c>
    </row>
    <row r="9" spans="2:13">
      <c r="B9" s="2">
        <v>7</v>
      </c>
      <c r="C9" s="5">
        <v>0.74070000000000003</v>
      </c>
      <c r="D9" s="2"/>
      <c r="E9" s="9">
        <f t="shared" si="3"/>
        <v>34576656</v>
      </c>
      <c r="F9" s="9">
        <f t="shared" si="0"/>
        <v>23051104</v>
      </c>
      <c r="G9" s="9">
        <f t="shared" si="1"/>
        <v>17073952.732799999</v>
      </c>
      <c r="I9" s="4">
        <v>6</v>
      </c>
      <c r="J9" s="6">
        <f>SUM(G17:$G$47)</f>
        <v>303814703.27520001</v>
      </c>
      <c r="K9" s="6">
        <v>80000000</v>
      </c>
      <c r="L9" s="6">
        <v>5000000</v>
      </c>
      <c r="M9" s="12">
        <f t="shared" si="2"/>
        <v>388814703.27520001</v>
      </c>
    </row>
    <row r="10" spans="2:13">
      <c r="B10" s="2">
        <v>8</v>
      </c>
      <c r="C10" s="5">
        <v>0.71419999999999995</v>
      </c>
      <c r="D10" s="2"/>
      <c r="E10" s="9">
        <f t="shared" si="3"/>
        <v>34576656</v>
      </c>
      <c r="F10" s="9">
        <f t="shared" si="0"/>
        <v>23051104</v>
      </c>
      <c r="G10" s="9">
        <f t="shared" si="1"/>
        <v>16463098.476799998</v>
      </c>
      <c r="I10" s="4">
        <v>7</v>
      </c>
      <c r="J10" s="6">
        <f>SUM(G16:$G$47)</f>
        <v>317373362.64800006</v>
      </c>
      <c r="K10" s="6">
        <v>80000000</v>
      </c>
      <c r="L10" s="6">
        <v>5000000</v>
      </c>
      <c r="M10" s="12">
        <f t="shared" si="2"/>
        <v>402373362.64800006</v>
      </c>
    </row>
    <row r="11" spans="2:13">
      <c r="B11" s="2">
        <v>9</v>
      </c>
      <c r="C11" s="5">
        <v>0.68959999999999999</v>
      </c>
      <c r="D11" s="2"/>
      <c r="E11" s="9">
        <f t="shared" si="3"/>
        <v>34576656</v>
      </c>
      <c r="F11" s="9">
        <f t="shared" si="0"/>
        <v>23051104</v>
      </c>
      <c r="G11" s="9">
        <f t="shared" si="1"/>
        <v>15896041.318399999</v>
      </c>
      <c r="I11" s="4">
        <v>8</v>
      </c>
      <c r="J11" s="6">
        <f>SUM(G15:$G$47)</f>
        <v>331342331.67199999</v>
      </c>
      <c r="K11" s="6">
        <v>80000000</v>
      </c>
      <c r="L11" s="6">
        <v>5000000</v>
      </c>
      <c r="M11" s="12">
        <f t="shared" si="2"/>
        <v>416342331.67199999</v>
      </c>
    </row>
    <row r="12" spans="2:13">
      <c r="B12" s="2">
        <v>10</v>
      </c>
      <c r="C12" s="5">
        <v>0.66659999999999997</v>
      </c>
      <c r="D12" s="2"/>
      <c r="E12" s="9">
        <f t="shared" si="3"/>
        <v>34576656</v>
      </c>
      <c r="F12" s="9">
        <f t="shared" si="0"/>
        <v>23051104</v>
      </c>
      <c r="G12" s="9">
        <f t="shared" si="1"/>
        <v>15365865.9264</v>
      </c>
      <c r="I12" s="4">
        <v>9</v>
      </c>
      <c r="J12" s="6">
        <f>SUM(G14:$G$47)</f>
        <v>345749271.67200005</v>
      </c>
      <c r="K12" s="6">
        <v>80000000</v>
      </c>
      <c r="L12" s="6">
        <v>5000000</v>
      </c>
      <c r="M12" s="12">
        <f t="shared" si="2"/>
        <v>430749271.67200005</v>
      </c>
    </row>
    <row r="13" spans="2:13">
      <c r="B13" s="2">
        <v>11</v>
      </c>
      <c r="C13" s="5">
        <v>0.64510000000000001</v>
      </c>
      <c r="D13" s="2"/>
      <c r="E13" s="9">
        <f t="shared" si="3"/>
        <v>34576656</v>
      </c>
      <c r="F13" s="9">
        <f t="shared" si="0"/>
        <v>23051104</v>
      </c>
      <c r="G13" s="9">
        <f t="shared" si="1"/>
        <v>14870267.190400001</v>
      </c>
      <c r="I13" s="4">
        <v>10</v>
      </c>
      <c r="J13" s="6">
        <f>SUM(G13:$G$47)</f>
        <v>360619538.8624</v>
      </c>
      <c r="K13" s="6">
        <v>80000000</v>
      </c>
      <c r="L13" s="6">
        <v>5000000</v>
      </c>
      <c r="M13" s="12">
        <f t="shared" si="2"/>
        <v>445619538.8624</v>
      </c>
    </row>
    <row r="14" spans="2:13">
      <c r="B14" s="2">
        <v>12</v>
      </c>
      <c r="C14" s="5">
        <v>0.625</v>
      </c>
      <c r="D14" s="2"/>
      <c r="E14" s="9">
        <f t="shared" si="3"/>
        <v>34576656</v>
      </c>
      <c r="F14" s="9">
        <f t="shared" si="0"/>
        <v>23051104</v>
      </c>
      <c r="G14" s="9">
        <f t="shared" si="1"/>
        <v>14406940</v>
      </c>
      <c r="I14" s="4">
        <v>11</v>
      </c>
      <c r="J14" s="6">
        <f>SUM(G12:$G$47)</f>
        <v>375985404.78880006</v>
      </c>
      <c r="K14" s="6">
        <v>80000000</v>
      </c>
      <c r="L14" s="6">
        <v>5000000</v>
      </c>
      <c r="M14" s="12">
        <f t="shared" si="2"/>
        <v>460985404.78880006</v>
      </c>
    </row>
    <row r="15" spans="2:13">
      <c r="B15" s="2">
        <v>13</v>
      </c>
      <c r="C15" s="5">
        <v>0.60599999999999998</v>
      </c>
      <c r="D15" s="2"/>
      <c r="E15" s="9">
        <f t="shared" si="3"/>
        <v>34576656</v>
      </c>
      <c r="F15" s="9">
        <f t="shared" si="0"/>
        <v>23051104</v>
      </c>
      <c r="G15" s="9">
        <f t="shared" si="1"/>
        <v>13968969.024</v>
      </c>
      <c r="I15" s="4">
        <v>12</v>
      </c>
      <c r="J15" s="6">
        <f>SUM(G11:$G$47)</f>
        <v>391881446.10720009</v>
      </c>
      <c r="K15" s="6">
        <v>80000000</v>
      </c>
      <c r="L15" s="6">
        <v>5000000</v>
      </c>
      <c r="M15" s="12">
        <f t="shared" si="2"/>
        <v>476881446.10720009</v>
      </c>
    </row>
    <row r="16" spans="2:13">
      <c r="B16" s="2">
        <v>14</v>
      </c>
      <c r="C16" s="5">
        <v>0.58819999999999995</v>
      </c>
      <c r="D16" s="2"/>
      <c r="E16" s="9">
        <f t="shared" si="3"/>
        <v>34576656</v>
      </c>
      <c r="F16" s="9">
        <f t="shared" si="0"/>
        <v>23051104</v>
      </c>
      <c r="G16" s="9">
        <f t="shared" si="1"/>
        <v>13558659.372799998</v>
      </c>
      <c r="I16" s="4">
        <v>13</v>
      </c>
      <c r="J16" s="6">
        <f>SUM(G10:$G$47)</f>
        <v>408344544.58400011</v>
      </c>
      <c r="K16" s="6">
        <v>80000000</v>
      </c>
      <c r="L16" s="6">
        <v>5000000</v>
      </c>
      <c r="M16" s="12">
        <f t="shared" si="2"/>
        <v>493344544.58400011</v>
      </c>
    </row>
    <row r="17" spans="2:13">
      <c r="B17" s="2">
        <v>15</v>
      </c>
      <c r="C17" s="5">
        <v>0.57140000000000002</v>
      </c>
      <c r="D17" s="2"/>
      <c r="E17" s="9">
        <f t="shared" si="3"/>
        <v>34576656</v>
      </c>
      <c r="F17" s="9">
        <f t="shared" si="0"/>
        <v>23051104</v>
      </c>
      <c r="G17" s="9">
        <f t="shared" si="1"/>
        <v>13171400.8256</v>
      </c>
      <c r="I17" s="4">
        <v>14</v>
      </c>
      <c r="J17" s="6">
        <f>SUM(G9:$G$47)</f>
        <v>425418497.31680012</v>
      </c>
      <c r="K17" s="6">
        <v>80000000</v>
      </c>
      <c r="L17" s="6">
        <v>5000000</v>
      </c>
      <c r="M17" s="12">
        <f t="shared" si="2"/>
        <v>510418497.31680012</v>
      </c>
    </row>
    <row r="18" spans="2:13">
      <c r="B18" s="2">
        <v>16</v>
      </c>
      <c r="C18" s="5">
        <v>0.55549999999999999</v>
      </c>
      <c r="D18" s="2"/>
      <c r="E18" s="9">
        <f t="shared" si="3"/>
        <v>34576656</v>
      </c>
      <c r="F18" s="9">
        <f t="shared" si="0"/>
        <v>23051104</v>
      </c>
      <c r="G18" s="9">
        <f t="shared" si="1"/>
        <v>12804888.272</v>
      </c>
      <c r="I18" s="4">
        <v>15</v>
      </c>
      <c r="J18" s="6">
        <f>SUM(G8:$G$47)</f>
        <v>443149406.51360011</v>
      </c>
      <c r="K18" s="6">
        <v>80000000</v>
      </c>
      <c r="L18" s="6">
        <v>5000000</v>
      </c>
      <c r="M18" s="12">
        <f t="shared" si="2"/>
        <v>528149406.51360011</v>
      </c>
    </row>
    <row r="19" spans="2:13">
      <c r="B19" s="2">
        <v>17</v>
      </c>
      <c r="C19" s="5">
        <v>0.54049999999999998</v>
      </c>
      <c r="D19" s="2"/>
      <c r="E19" s="9">
        <f t="shared" si="3"/>
        <v>34576656</v>
      </c>
      <c r="F19" s="9">
        <f t="shared" si="0"/>
        <v>23051104</v>
      </c>
      <c r="G19" s="9">
        <f t="shared" si="1"/>
        <v>12459121.711999999</v>
      </c>
      <c r="I19" s="4">
        <v>16</v>
      </c>
      <c r="J19" s="6">
        <f>SUM(G7:$G$47)</f>
        <v>461590289.71360016</v>
      </c>
      <c r="K19" s="6">
        <v>80000000</v>
      </c>
      <c r="L19" s="6">
        <v>5000000</v>
      </c>
      <c r="M19" s="12">
        <f t="shared" si="2"/>
        <v>546590289.71360016</v>
      </c>
    </row>
    <row r="20" spans="2:13">
      <c r="B20" s="2">
        <v>18</v>
      </c>
      <c r="C20" s="5">
        <v>0.52629999999999999</v>
      </c>
      <c r="D20" s="2"/>
      <c r="E20" s="9">
        <f t="shared" si="3"/>
        <v>34576656</v>
      </c>
      <c r="F20" s="9">
        <f t="shared" si="0"/>
        <v>23051104</v>
      </c>
      <c r="G20" s="9">
        <f t="shared" si="1"/>
        <v>12131796.0352</v>
      </c>
      <c r="I20" s="4">
        <v>17</v>
      </c>
      <c r="J20" s="6">
        <f>SUM(G6:$G$47)</f>
        <v>480798774.67680013</v>
      </c>
      <c r="K20" s="6">
        <v>80000000</v>
      </c>
      <c r="L20" s="6">
        <v>5000000</v>
      </c>
      <c r="M20" s="12">
        <f t="shared" si="2"/>
        <v>565798774.67680013</v>
      </c>
    </row>
    <row r="21" spans="2:13">
      <c r="B21" s="2">
        <v>19</v>
      </c>
      <c r="C21" s="5">
        <v>0.51280000000000003</v>
      </c>
      <c r="D21" s="2"/>
      <c r="E21" s="9">
        <f t="shared" si="3"/>
        <v>34576656</v>
      </c>
      <c r="F21" s="9">
        <f t="shared" si="0"/>
        <v>23051104</v>
      </c>
      <c r="G21" s="9">
        <f t="shared" si="1"/>
        <v>11820606.131200001</v>
      </c>
      <c r="I21" s="4">
        <v>18</v>
      </c>
      <c r="J21" s="6">
        <f>SUM(G5:$G$47)</f>
        <v>500841709.60480011</v>
      </c>
      <c r="K21" s="6">
        <v>80000000</v>
      </c>
      <c r="L21" s="6">
        <v>5000000</v>
      </c>
      <c r="M21" s="12">
        <f t="shared" si="2"/>
        <v>585841709.60480011</v>
      </c>
    </row>
    <row r="22" spans="2:13">
      <c r="B22" s="2">
        <v>20</v>
      </c>
      <c r="C22" s="5">
        <v>0.5</v>
      </c>
      <c r="D22" s="2"/>
      <c r="E22" s="9">
        <f t="shared" si="3"/>
        <v>34576656</v>
      </c>
      <c r="F22" s="9">
        <f t="shared" si="0"/>
        <v>23051104</v>
      </c>
      <c r="G22" s="9">
        <f t="shared" si="1"/>
        <v>11525552</v>
      </c>
      <c r="I22" s="4">
        <v>19</v>
      </c>
      <c r="J22" s="6">
        <f>SUM(G4:$G$47)</f>
        <v>521795163.14080012</v>
      </c>
      <c r="K22" s="6">
        <v>80000000</v>
      </c>
      <c r="L22" s="6">
        <v>5000000</v>
      </c>
      <c r="M22" s="12">
        <f t="shared" si="2"/>
        <v>606795163.14080012</v>
      </c>
    </row>
    <row r="23" spans="2:13">
      <c r="B23" s="2">
        <v>21</v>
      </c>
      <c r="C23" s="5">
        <v>0.48780000000000001</v>
      </c>
      <c r="D23" s="2"/>
      <c r="E23" s="9">
        <f t="shared" si="3"/>
        <v>34576656</v>
      </c>
      <c r="F23" s="9">
        <f t="shared" si="0"/>
        <v>23051104</v>
      </c>
      <c r="G23" s="9">
        <f t="shared" si="1"/>
        <v>11244328.531200001</v>
      </c>
      <c r="I23" s="4">
        <v>20</v>
      </c>
      <c r="J23" s="6">
        <f>SUM($G$3:G47)</f>
        <v>543746729.48000014</v>
      </c>
      <c r="K23" s="6">
        <v>80000000</v>
      </c>
      <c r="L23" s="6">
        <v>5000000</v>
      </c>
      <c r="M23" s="12">
        <f t="shared" si="2"/>
        <v>628746729.48000014</v>
      </c>
    </row>
    <row r="24" spans="2:13">
      <c r="B24" s="2">
        <v>22</v>
      </c>
      <c r="C24" s="5">
        <v>0.47610000000000002</v>
      </c>
      <c r="D24" s="2"/>
      <c r="E24" s="9">
        <f t="shared" si="3"/>
        <v>34576656</v>
      </c>
      <c r="F24" s="9">
        <f t="shared" si="0"/>
        <v>23051104</v>
      </c>
      <c r="G24" s="9">
        <f t="shared" si="1"/>
        <v>10974630.614400001</v>
      </c>
      <c r="I24" s="4">
        <v>21</v>
      </c>
      <c r="J24" s="6">
        <f>SUM($G$3:G46)</f>
        <v>535288126.86720014</v>
      </c>
      <c r="K24" s="6">
        <v>80000000</v>
      </c>
      <c r="L24" s="6">
        <v>5000000</v>
      </c>
      <c r="M24" s="12">
        <f t="shared" si="2"/>
        <v>620288126.86720014</v>
      </c>
    </row>
    <row r="25" spans="2:13">
      <c r="B25" s="2">
        <v>23</v>
      </c>
      <c r="C25" s="5">
        <v>0.46510000000000001</v>
      </c>
      <c r="D25" s="2"/>
      <c r="E25" s="9">
        <f t="shared" si="3"/>
        <v>34576656</v>
      </c>
      <c r="F25" s="9">
        <f t="shared" si="0"/>
        <v>23051104</v>
      </c>
      <c r="G25" s="9">
        <f t="shared" si="1"/>
        <v>10721068.4704</v>
      </c>
      <c r="I25" s="4">
        <v>22</v>
      </c>
      <c r="J25" s="6">
        <f>SUM($G$3:G45)</f>
        <v>526829524.25440013</v>
      </c>
      <c r="K25" s="6">
        <v>80000000</v>
      </c>
      <c r="L25" s="6">
        <v>5000000</v>
      </c>
      <c r="M25" s="12">
        <f t="shared" si="2"/>
        <v>611829524.25440013</v>
      </c>
    </row>
    <row r="26" spans="2:13">
      <c r="B26" s="2">
        <v>24</v>
      </c>
      <c r="C26" s="5">
        <v>0.45450000000000002</v>
      </c>
      <c r="D26" s="2"/>
      <c r="E26" s="9">
        <f t="shared" si="3"/>
        <v>34576656</v>
      </c>
      <c r="F26" s="9">
        <f t="shared" si="0"/>
        <v>23051104</v>
      </c>
      <c r="G26" s="9">
        <f t="shared" si="1"/>
        <v>10476726.768000001</v>
      </c>
      <c r="I26" s="4">
        <v>23</v>
      </c>
      <c r="J26" s="6">
        <f>SUM($G$3:G44)</f>
        <v>518370921.64160013</v>
      </c>
      <c r="K26" s="6">
        <v>80000000</v>
      </c>
      <c r="L26" s="6">
        <v>5000000</v>
      </c>
      <c r="M26" s="12">
        <f t="shared" si="2"/>
        <v>603370921.64160013</v>
      </c>
    </row>
    <row r="27" spans="2:13">
      <c r="B27" s="2">
        <v>25</v>
      </c>
      <c r="C27" s="5">
        <v>0.44440000000000002</v>
      </c>
      <c r="D27" s="2"/>
      <c r="E27" s="9">
        <f t="shared" si="3"/>
        <v>34576656</v>
      </c>
      <c r="F27" s="9">
        <f t="shared" si="0"/>
        <v>23051104</v>
      </c>
      <c r="G27" s="9">
        <f t="shared" si="1"/>
        <v>10243910.6176</v>
      </c>
      <c r="I27" s="4">
        <v>24</v>
      </c>
      <c r="J27" s="6">
        <f>SUM($G$3:G43)</f>
        <v>509912319.02880013</v>
      </c>
      <c r="K27" s="6">
        <v>80000000</v>
      </c>
      <c r="L27" s="6">
        <v>5000000</v>
      </c>
      <c r="M27" s="12">
        <f t="shared" si="2"/>
        <v>594912319.02880013</v>
      </c>
    </row>
    <row r="28" spans="2:13">
      <c r="B28" s="2">
        <v>26</v>
      </c>
      <c r="C28" s="5">
        <v>0.43469999999999998</v>
      </c>
      <c r="D28" s="2"/>
      <c r="E28" s="9">
        <f t="shared" si="3"/>
        <v>34576656</v>
      </c>
      <c r="F28" s="9">
        <f t="shared" si="0"/>
        <v>23051104</v>
      </c>
      <c r="G28" s="9">
        <f t="shared" si="1"/>
        <v>10020314.9088</v>
      </c>
      <c r="I28" s="4">
        <v>25</v>
      </c>
      <c r="J28" s="6">
        <f>SUM($G$3:G42)</f>
        <v>501453716.41600013</v>
      </c>
      <c r="K28" s="6">
        <v>80000000</v>
      </c>
      <c r="L28" s="6">
        <v>5000000</v>
      </c>
      <c r="M28" s="12">
        <f t="shared" si="2"/>
        <v>586453716.41600013</v>
      </c>
    </row>
    <row r="29" spans="2:13">
      <c r="B29" s="2">
        <v>27</v>
      </c>
      <c r="C29" s="5">
        <v>0.42549999999999999</v>
      </c>
      <c r="D29" s="2"/>
      <c r="E29" s="9">
        <f t="shared" si="3"/>
        <v>34576656</v>
      </c>
      <c r="F29" s="9">
        <f t="shared" si="0"/>
        <v>23051104</v>
      </c>
      <c r="G29" s="9">
        <f t="shared" si="1"/>
        <v>9808244.7520000003</v>
      </c>
      <c r="I29" s="4">
        <v>26</v>
      </c>
      <c r="J29" s="6">
        <f>SUM($G$3:G41)</f>
        <v>492995113.80320013</v>
      </c>
      <c r="K29" s="6">
        <v>80000000</v>
      </c>
      <c r="L29" s="6">
        <v>5000000</v>
      </c>
      <c r="M29" s="12">
        <f t="shared" si="2"/>
        <v>577995113.80320013</v>
      </c>
    </row>
    <row r="30" spans="2:13">
      <c r="B30" s="2">
        <v>28</v>
      </c>
      <c r="C30" s="5">
        <v>0.41660000000000003</v>
      </c>
      <c r="D30" s="2"/>
      <c r="E30" s="9">
        <f t="shared" si="3"/>
        <v>34576656</v>
      </c>
      <c r="F30" s="9">
        <f t="shared" si="0"/>
        <v>23051104</v>
      </c>
      <c r="G30" s="9">
        <f t="shared" si="1"/>
        <v>9603089.9264000002</v>
      </c>
      <c r="I30" s="4">
        <v>27</v>
      </c>
      <c r="J30" s="6">
        <f>SUM($G$3:G40)</f>
        <v>484536511.19040012</v>
      </c>
      <c r="K30" s="6">
        <v>80000000</v>
      </c>
      <c r="L30" s="6">
        <v>5000000</v>
      </c>
      <c r="M30" s="12">
        <f t="shared" si="2"/>
        <v>569536511.19040012</v>
      </c>
    </row>
    <row r="31" spans="2:13">
      <c r="B31" s="2">
        <v>29</v>
      </c>
      <c r="C31" s="5">
        <v>0.40810000000000002</v>
      </c>
      <c r="D31" s="2"/>
      <c r="E31" s="9">
        <f t="shared" si="3"/>
        <v>34576656</v>
      </c>
      <c r="F31" s="9">
        <f t="shared" si="0"/>
        <v>23051104</v>
      </c>
      <c r="G31" s="9">
        <f t="shared" si="1"/>
        <v>9407155.5424000006</v>
      </c>
      <c r="I31" s="4">
        <v>28</v>
      </c>
      <c r="J31" s="6">
        <f>SUM($G$3:G39)</f>
        <v>476077908.57760012</v>
      </c>
      <c r="K31" s="6">
        <v>80000000</v>
      </c>
      <c r="L31" s="6">
        <v>5000000</v>
      </c>
      <c r="M31" s="12">
        <f t="shared" si="2"/>
        <v>561077908.57760012</v>
      </c>
    </row>
    <row r="32" spans="2:13">
      <c r="B32" s="2">
        <v>30</v>
      </c>
      <c r="C32" s="5">
        <v>0.4</v>
      </c>
      <c r="D32" s="2"/>
      <c r="E32" s="9">
        <f t="shared" si="3"/>
        <v>34576656</v>
      </c>
      <c r="F32" s="9">
        <f t="shared" si="0"/>
        <v>23051104</v>
      </c>
      <c r="G32" s="9">
        <f t="shared" si="1"/>
        <v>9220441.5999999996</v>
      </c>
      <c r="I32" s="4">
        <v>29</v>
      </c>
      <c r="J32" s="6">
        <f>SUM($G$3:G38)</f>
        <v>467619305.96480012</v>
      </c>
      <c r="K32" s="6">
        <v>80000000</v>
      </c>
      <c r="L32" s="6">
        <v>5000000</v>
      </c>
      <c r="M32" s="12">
        <f t="shared" si="2"/>
        <v>552619305.96480012</v>
      </c>
    </row>
    <row r="33" spans="2:13">
      <c r="B33" s="2">
        <v>31</v>
      </c>
      <c r="C33" s="5">
        <v>0.3921</v>
      </c>
      <c r="D33" s="2"/>
      <c r="E33" s="9">
        <f t="shared" si="3"/>
        <v>34576656</v>
      </c>
      <c r="F33" s="9">
        <f t="shared" si="0"/>
        <v>23051104</v>
      </c>
      <c r="G33" s="9">
        <f t="shared" si="1"/>
        <v>9038337.8783999998</v>
      </c>
      <c r="I33" s="4">
        <v>30</v>
      </c>
      <c r="J33" s="6">
        <f>SUM($G$3:G37)</f>
        <v>459160703.35200012</v>
      </c>
      <c r="K33" s="6">
        <v>80000000</v>
      </c>
      <c r="L33" s="6">
        <v>5000000</v>
      </c>
      <c r="M33" s="12">
        <f t="shared" si="2"/>
        <v>544160703.35200012</v>
      </c>
    </row>
    <row r="34" spans="2:13">
      <c r="B34" s="2">
        <v>32</v>
      </c>
      <c r="C34" s="5">
        <v>0.3846</v>
      </c>
      <c r="D34" s="2"/>
      <c r="E34" s="9">
        <f t="shared" si="3"/>
        <v>34576656</v>
      </c>
      <c r="F34" s="9">
        <f t="shared" si="0"/>
        <v>23051104</v>
      </c>
      <c r="G34" s="9">
        <f t="shared" si="1"/>
        <v>8865454.5984000005</v>
      </c>
      <c r="I34" s="4">
        <v>31</v>
      </c>
      <c r="J34" s="6">
        <f>SUM($G$3:G36)</f>
        <v>450702100.73920012</v>
      </c>
      <c r="K34" s="6">
        <v>80000000</v>
      </c>
      <c r="L34" s="6">
        <v>5000000</v>
      </c>
      <c r="M34" s="12">
        <f t="shared" si="2"/>
        <v>535702100.73920012</v>
      </c>
    </row>
    <row r="35" spans="2:13">
      <c r="B35" s="2">
        <v>33</v>
      </c>
      <c r="C35" s="5">
        <v>0.37730000000000002</v>
      </c>
      <c r="D35" s="2"/>
      <c r="E35" s="9">
        <f t="shared" si="3"/>
        <v>34576656</v>
      </c>
      <c r="F35" s="9">
        <f t="shared" si="0"/>
        <v>23051104</v>
      </c>
      <c r="G35" s="9">
        <f t="shared" si="1"/>
        <v>8697181.5392000005</v>
      </c>
      <c r="I35" s="4">
        <v>32</v>
      </c>
      <c r="J35" s="6">
        <f>SUM($G$3:G35)</f>
        <v>442166276.92800009</v>
      </c>
      <c r="K35" s="6">
        <v>80000000</v>
      </c>
      <c r="L35" s="6">
        <v>5000000</v>
      </c>
      <c r="M35" s="12">
        <f t="shared" si="2"/>
        <v>527166276.92800009</v>
      </c>
    </row>
    <row r="36" spans="2:13">
      <c r="B36" s="2">
        <v>34</v>
      </c>
      <c r="C36" s="5">
        <v>0.37030000000000002</v>
      </c>
      <c r="D36" s="2"/>
      <c r="E36" s="9">
        <f t="shared" si="3"/>
        <v>34576656</v>
      </c>
      <c r="F36" s="9">
        <f t="shared" si="0"/>
        <v>23051104</v>
      </c>
      <c r="G36" s="9">
        <f t="shared" si="1"/>
        <v>8535823.8112000003</v>
      </c>
      <c r="I36" s="4">
        <v>33</v>
      </c>
      <c r="J36" s="6">
        <f>SUM($G$3:G34)</f>
        <v>433469095.38880008</v>
      </c>
      <c r="K36" s="6">
        <v>80000000</v>
      </c>
      <c r="L36" s="6">
        <v>5000000</v>
      </c>
      <c r="M36" s="12">
        <f t="shared" si="2"/>
        <v>518469095.38880008</v>
      </c>
    </row>
    <row r="37" spans="2:13">
      <c r="B37" s="2">
        <v>35</v>
      </c>
      <c r="C37" s="5">
        <v>0.36695</v>
      </c>
      <c r="D37" s="2"/>
      <c r="E37" s="9">
        <f t="shared" si="3"/>
        <v>34576656</v>
      </c>
      <c r="F37" s="9">
        <f t="shared" si="0"/>
        <v>23051104</v>
      </c>
      <c r="G37" s="9">
        <f t="shared" si="1"/>
        <v>8458602.6128000002</v>
      </c>
      <c r="I37" s="4">
        <v>34</v>
      </c>
      <c r="J37" s="6">
        <f>SUM($G$3:G33)</f>
        <v>424603640.79040009</v>
      </c>
      <c r="K37" s="6">
        <v>80000000</v>
      </c>
      <c r="L37" s="6">
        <v>5000000</v>
      </c>
      <c r="M37" s="12">
        <f t="shared" si="2"/>
        <v>509603640.79040009</v>
      </c>
    </row>
    <row r="38" spans="2:13">
      <c r="B38" s="2">
        <v>36</v>
      </c>
      <c r="C38" s="5">
        <v>0.36695</v>
      </c>
      <c r="D38" s="2"/>
      <c r="E38" s="9">
        <f t="shared" si="3"/>
        <v>34576656</v>
      </c>
      <c r="F38" s="9">
        <f t="shared" si="0"/>
        <v>23051104</v>
      </c>
      <c r="G38" s="9">
        <f t="shared" si="1"/>
        <v>8458602.6128000002</v>
      </c>
      <c r="I38" s="4">
        <v>35</v>
      </c>
      <c r="J38" s="6">
        <f>SUM($G$3:G32)</f>
        <v>415565302.91200006</v>
      </c>
      <c r="K38" s="6">
        <v>80000000</v>
      </c>
      <c r="L38" s="6">
        <v>5000000</v>
      </c>
      <c r="M38" s="12">
        <f t="shared" si="2"/>
        <v>500565302.91200006</v>
      </c>
    </row>
    <row r="39" spans="2:13">
      <c r="B39" s="2">
        <v>37</v>
      </c>
      <c r="C39" s="5">
        <v>0.36695</v>
      </c>
      <c r="D39" s="2"/>
      <c r="E39" s="9">
        <f t="shared" si="3"/>
        <v>34576656</v>
      </c>
      <c r="F39" s="9">
        <f t="shared" si="0"/>
        <v>23051104</v>
      </c>
      <c r="G39" s="9">
        <f t="shared" si="1"/>
        <v>8458602.6128000002</v>
      </c>
      <c r="I39" s="4">
        <v>36</v>
      </c>
      <c r="J39" s="6">
        <f>SUM($G$3:G31)</f>
        <v>406344861.31200004</v>
      </c>
      <c r="K39" s="6">
        <v>80000000</v>
      </c>
      <c r="L39" s="6">
        <v>5000000</v>
      </c>
      <c r="M39" s="12">
        <f t="shared" si="2"/>
        <v>491344861.31200004</v>
      </c>
    </row>
    <row r="40" spans="2:13">
      <c r="B40" s="2">
        <v>38</v>
      </c>
      <c r="C40" s="5">
        <v>0.36695</v>
      </c>
      <c r="D40" s="2"/>
      <c r="E40" s="9">
        <f t="shared" si="3"/>
        <v>34576656</v>
      </c>
      <c r="F40" s="9">
        <f t="shared" si="0"/>
        <v>23051104</v>
      </c>
      <c r="G40" s="9">
        <f t="shared" si="1"/>
        <v>8458602.6128000002</v>
      </c>
      <c r="I40" s="4">
        <v>37</v>
      </c>
      <c r="J40" s="6">
        <f>SUM($G$3:G30)</f>
        <v>396937705.76960003</v>
      </c>
      <c r="K40" s="6">
        <v>80000000</v>
      </c>
      <c r="L40" s="6">
        <v>5000000</v>
      </c>
      <c r="M40" s="12">
        <f t="shared" si="2"/>
        <v>481937705.76960003</v>
      </c>
    </row>
    <row r="41" spans="2:13">
      <c r="B41" s="2">
        <v>39</v>
      </c>
      <c r="C41" s="5">
        <v>0.36695</v>
      </c>
      <c r="D41" s="2"/>
      <c r="E41" s="9">
        <f t="shared" si="3"/>
        <v>34576656</v>
      </c>
      <c r="F41" s="9">
        <f t="shared" si="0"/>
        <v>23051104</v>
      </c>
      <c r="G41" s="9">
        <f t="shared" si="1"/>
        <v>8458602.6128000002</v>
      </c>
      <c r="I41" s="4">
        <v>38</v>
      </c>
      <c r="J41" s="6">
        <f>SUM($G$3:G29)</f>
        <v>387334615.84320003</v>
      </c>
      <c r="K41" s="6">
        <v>80000000</v>
      </c>
      <c r="L41" s="6">
        <v>5000000</v>
      </c>
      <c r="M41" s="12">
        <f t="shared" si="2"/>
        <v>472334615.84320003</v>
      </c>
    </row>
    <row r="42" spans="2:13">
      <c r="B42" s="2">
        <v>40</v>
      </c>
      <c r="C42" s="5">
        <v>0.36695</v>
      </c>
      <c r="D42" s="2"/>
      <c r="E42" s="9">
        <f t="shared" si="3"/>
        <v>34576656</v>
      </c>
      <c r="F42" s="9">
        <f t="shared" si="0"/>
        <v>23051104</v>
      </c>
      <c r="G42" s="9">
        <f t="shared" si="1"/>
        <v>8458602.6128000002</v>
      </c>
      <c r="I42" s="4">
        <v>39</v>
      </c>
      <c r="J42" s="6">
        <f>SUM($G$3:G28)</f>
        <v>377526371.09120005</v>
      </c>
      <c r="K42" s="6">
        <v>80000000</v>
      </c>
      <c r="L42" s="6">
        <v>5000000</v>
      </c>
      <c r="M42" s="12">
        <f t="shared" si="2"/>
        <v>462526371.09120005</v>
      </c>
    </row>
    <row r="43" spans="2:13">
      <c r="B43" s="2">
        <v>41</v>
      </c>
      <c r="C43" s="5">
        <v>0.36695</v>
      </c>
      <c r="D43" s="2"/>
      <c r="E43" s="9">
        <f t="shared" si="3"/>
        <v>34576656</v>
      </c>
      <c r="F43" s="9">
        <f t="shared" si="0"/>
        <v>23051104</v>
      </c>
      <c r="G43" s="9">
        <f t="shared" si="1"/>
        <v>8458602.6128000002</v>
      </c>
      <c r="I43" s="4">
        <v>40</v>
      </c>
      <c r="J43" s="6">
        <f>SUM($G$3:G27)</f>
        <v>367506056.18240005</v>
      </c>
      <c r="K43" s="6">
        <v>80000000</v>
      </c>
      <c r="L43" s="6">
        <v>5000000</v>
      </c>
      <c r="M43" s="12">
        <f t="shared" si="2"/>
        <v>452506056.18240005</v>
      </c>
    </row>
    <row r="44" spans="2:13">
      <c r="B44" s="2">
        <v>42</v>
      </c>
      <c r="C44" s="5">
        <v>0.36695</v>
      </c>
      <c r="D44" s="2"/>
      <c r="E44" s="9">
        <f t="shared" si="3"/>
        <v>34576656</v>
      </c>
      <c r="F44" s="9">
        <f t="shared" si="0"/>
        <v>23051104</v>
      </c>
      <c r="G44" s="9">
        <f t="shared" si="1"/>
        <v>8458602.6128000002</v>
      </c>
      <c r="I44" s="4">
        <v>41</v>
      </c>
      <c r="J44" s="6">
        <f>SUM($G$3:G26)</f>
        <v>357262145.56480002</v>
      </c>
      <c r="K44" s="6">
        <v>80000000</v>
      </c>
      <c r="L44" s="6">
        <v>5000000</v>
      </c>
      <c r="M44" s="12">
        <f t="shared" si="2"/>
        <v>442262145.56480002</v>
      </c>
    </row>
    <row r="45" spans="2:13">
      <c r="B45" s="2">
        <v>43</v>
      </c>
      <c r="C45" s="5">
        <v>0.36695</v>
      </c>
      <c r="D45" s="2"/>
      <c r="E45" s="9">
        <f t="shared" si="3"/>
        <v>34576656</v>
      </c>
      <c r="F45" s="9">
        <f t="shared" si="0"/>
        <v>23051104</v>
      </c>
      <c r="G45" s="9">
        <f t="shared" si="1"/>
        <v>8458602.6128000002</v>
      </c>
      <c r="I45" s="4">
        <v>42</v>
      </c>
      <c r="J45" s="6">
        <f>SUM($G$3:G25)</f>
        <v>346785418.79680002</v>
      </c>
      <c r="K45" s="6">
        <v>80000000</v>
      </c>
      <c r="L45" s="6">
        <v>5000000</v>
      </c>
      <c r="M45" s="12">
        <f t="shared" si="2"/>
        <v>431785418.79680002</v>
      </c>
    </row>
    <row r="46" spans="2:13">
      <c r="B46" s="2">
        <v>44</v>
      </c>
      <c r="C46" s="5">
        <v>0.36695</v>
      </c>
      <c r="D46" s="2"/>
      <c r="E46" s="9">
        <f t="shared" si="3"/>
        <v>34576656</v>
      </c>
      <c r="F46" s="9">
        <f t="shared" si="0"/>
        <v>23051104</v>
      </c>
      <c r="G46" s="9">
        <f t="shared" si="1"/>
        <v>8458602.6128000002</v>
      </c>
      <c r="I46" s="4">
        <v>43</v>
      </c>
      <c r="J46" s="6">
        <f>SUM($G$3:G24)</f>
        <v>336064350.32640004</v>
      </c>
      <c r="K46" s="6">
        <v>80000000</v>
      </c>
      <c r="L46" s="6">
        <v>5000000</v>
      </c>
      <c r="M46" s="12">
        <f t="shared" si="2"/>
        <v>421064350.32640004</v>
      </c>
    </row>
    <row r="47" spans="2:13">
      <c r="B47" s="2">
        <v>45</v>
      </c>
      <c r="C47" s="5">
        <v>0.36695</v>
      </c>
      <c r="D47" s="2"/>
      <c r="E47" s="9">
        <f t="shared" si="3"/>
        <v>34576656</v>
      </c>
      <c r="F47" s="9">
        <f t="shared" si="0"/>
        <v>23051104</v>
      </c>
      <c r="G47" s="9">
        <f t="shared" si="1"/>
        <v>8458602.6128000002</v>
      </c>
      <c r="I47" s="4">
        <v>44</v>
      </c>
      <c r="J47" s="6">
        <f>SUM($G$3:G23)</f>
        <v>325089719.71200001</v>
      </c>
      <c r="K47" s="6">
        <v>80000000</v>
      </c>
      <c r="L47" s="6">
        <v>5000000</v>
      </c>
      <c r="M47" s="12">
        <f t="shared" si="2"/>
        <v>410089719.71200001</v>
      </c>
    </row>
    <row r="48" spans="2:13">
      <c r="B48" s="2">
        <v>46</v>
      </c>
      <c r="C48" s="5">
        <v>0.36695</v>
      </c>
      <c r="D48" s="2"/>
      <c r="E48" s="9">
        <f t="shared" si="3"/>
        <v>34576656</v>
      </c>
      <c r="F48" s="9">
        <f t="shared" si="0"/>
        <v>23051104</v>
      </c>
      <c r="G48" s="9">
        <f t="shared" si="1"/>
        <v>8458602.6128000002</v>
      </c>
      <c r="I48" s="4">
        <v>45</v>
      </c>
      <c r="J48" s="6">
        <f>SUM($G$3:G22)</f>
        <v>313845391.18080002</v>
      </c>
      <c r="K48" s="6">
        <v>80000000</v>
      </c>
      <c r="L48" s="6">
        <v>5000000</v>
      </c>
      <c r="M48" s="12">
        <f t="shared" si="2"/>
        <v>398845391.18080002</v>
      </c>
    </row>
    <row r="49" spans="2:13">
      <c r="B49" s="2">
        <v>47</v>
      </c>
      <c r="C49" s="5">
        <v>0.36695</v>
      </c>
      <c r="D49" s="2"/>
      <c r="E49" s="9">
        <f t="shared" si="3"/>
        <v>34576656</v>
      </c>
      <c r="F49" s="9">
        <f t="shared" si="0"/>
        <v>23051104</v>
      </c>
      <c r="G49" s="9">
        <f t="shared" si="1"/>
        <v>8458602.6128000002</v>
      </c>
      <c r="I49" s="4">
        <v>46</v>
      </c>
      <c r="J49" s="6">
        <f>SUM($G$3:G21)</f>
        <v>302319839.18080002</v>
      </c>
      <c r="K49" s="6">
        <v>80000000</v>
      </c>
      <c r="L49" s="6">
        <v>5000000</v>
      </c>
      <c r="M49" s="12">
        <f t="shared" si="2"/>
        <v>387319839.18080002</v>
      </c>
    </row>
    <row r="50" spans="2:13">
      <c r="B50" s="2">
        <v>48</v>
      </c>
      <c r="C50" s="5">
        <v>0.36695</v>
      </c>
      <c r="D50" s="2"/>
      <c r="E50" s="9">
        <f t="shared" si="3"/>
        <v>34576656</v>
      </c>
      <c r="F50" s="9">
        <f t="shared" si="0"/>
        <v>23051104</v>
      </c>
      <c r="G50" s="9">
        <f t="shared" si="1"/>
        <v>8458602.6128000002</v>
      </c>
      <c r="I50" s="4">
        <v>47</v>
      </c>
      <c r="J50" s="6">
        <f>SUM($G$3:G20)</f>
        <v>290499233.04960001</v>
      </c>
      <c r="K50" s="6">
        <v>80000000</v>
      </c>
      <c r="L50" s="6">
        <v>5000000</v>
      </c>
      <c r="M50" s="12">
        <f t="shared" si="2"/>
        <v>375499233.04960001</v>
      </c>
    </row>
    <row r="51" spans="2:13">
      <c r="B51" s="2">
        <v>49</v>
      </c>
      <c r="C51" s="5">
        <v>0.36695</v>
      </c>
      <c r="D51" s="2"/>
      <c r="E51" s="9">
        <f t="shared" si="3"/>
        <v>34576656</v>
      </c>
      <c r="F51" s="9">
        <f t="shared" si="0"/>
        <v>23051104</v>
      </c>
      <c r="G51" s="9">
        <f t="shared" si="1"/>
        <v>8458602.6128000002</v>
      </c>
      <c r="I51" s="4">
        <v>48</v>
      </c>
      <c r="J51" s="6">
        <f>SUM($G$3:G19)</f>
        <v>278367437.01440001</v>
      </c>
      <c r="K51" s="6">
        <v>80000000</v>
      </c>
      <c r="L51" s="6">
        <v>5000000</v>
      </c>
      <c r="M51" s="12">
        <f t="shared" si="2"/>
        <v>363367437.01440001</v>
      </c>
    </row>
    <row r="52" spans="2:13">
      <c r="B52" s="2">
        <v>50</v>
      </c>
      <c r="C52" s="5">
        <v>0.36695</v>
      </c>
      <c r="D52" s="2"/>
      <c r="E52" s="9">
        <f t="shared" si="3"/>
        <v>34576656</v>
      </c>
      <c r="F52" s="9">
        <f t="shared" si="0"/>
        <v>23051104</v>
      </c>
      <c r="G52" s="9">
        <f t="shared" si="1"/>
        <v>8458602.6128000002</v>
      </c>
      <c r="I52" s="4">
        <v>49</v>
      </c>
      <c r="J52" s="6">
        <f>SUM($G$3:G18)</f>
        <v>265908315.30239999</v>
      </c>
      <c r="K52" s="6">
        <v>80000000</v>
      </c>
      <c r="L52" s="6">
        <v>5000000</v>
      </c>
      <c r="M52" s="12">
        <f t="shared" si="2"/>
        <v>350908315.30239999</v>
      </c>
    </row>
    <row r="53" spans="2:13">
      <c r="B53" s="2">
        <v>51</v>
      </c>
      <c r="C53" s="5">
        <v>0.36695</v>
      </c>
      <c r="D53" s="2"/>
      <c r="E53" s="9">
        <f t="shared" si="3"/>
        <v>34576656</v>
      </c>
      <c r="F53" s="9">
        <f t="shared" si="0"/>
        <v>23051104</v>
      </c>
      <c r="G53" s="9">
        <f t="shared" si="1"/>
        <v>8458602.6128000002</v>
      </c>
      <c r="I53" s="4">
        <v>50</v>
      </c>
      <c r="J53" s="6">
        <f>SUM($G$3:G17)</f>
        <v>253103427.03040001</v>
      </c>
      <c r="K53" s="6">
        <v>80000000</v>
      </c>
      <c r="L53" s="6">
        <v>5000000</v>
      </c>
      <c r="M53" s="12">
        <f t="shared" si="2"/>
        <v>338103427.03040004</v>
      </c>
    </row>
    <row r="54" spans="2:13">
      <c r="B54" s="2">
        <v>52</v>
      </c>
      <c r="C54" s="5">
        <v>0.36695</v>
      </c>
      <c r="D54" s="2"/>
      <c r="E54" s="9">
        <f t="shared" si="3"/>
        <v>34576656</v>
      </c>
      <c r="F54" s="9">
        <f t="shared" si="0"/>
        <v>23051104</v>
      </c>
      <c r="G54" s="9">
        <f t="shared" si="1"/>
        <v>8458602.6128000002</v>
      </c>
      <c r="I54" s="4">
        <v>51</v>
      </c>
      <c r="J54" s="6">
        <f>SUM($G$3:G16)</f>
        <v>239932026.20480001</v>
      </c>
      <c r="K54" s="6">
        <v>80000000</v>
      </c>
      <c r="L54" s="6">
        <v>5000000</v>
      </c>
      <c r="M54" s="12">
        <f t="shared" si="2"/>
        <v>324932026.20480001</v>
      </c>
    </row>
    <row r="55" spans="2:13">
      <c r="B55" s="2">
        <v>53</v>
      </c>
      <c r="C55" s="5">
        <v>0.36695</v>
      </c>
      <c r="D55" s="2"/>
      <c r="E55" s="9">
        <f t="shared" si="3"/>
        <v>34576656</v>
      </c>
      <c r="F55" s="9">
        <f t="shared" si="0"/>
        <v>23051104</v>
      </c>
      <c r="G55" s="9">
        <f t="shared" si="1"/>
        <v>8458602.6128000002</v>
      </c>
      <c r="I55" s="4">
        <v>52</v>
      </c>
      <c r="J55" s="6">
        <f>SUM($G$3:G15)</f>
        <v>226373366.83200002</v>
      </c>
      <c r="K55" s="6">
        <v>80000000</v>
      </c>
      <c r="L55" s="6">
        <v>5000000</v>
      </c>
      <c r="M55" s="12">
        <f t="shared" si="2"/>
        <v>311373366.83200002</v>
      </c>
    </row>
    <row r="56" spans="2:13">
      <c r="B56" s="2">
        <v>54</v>
      </c>
      <c r="C56" s="5">
        <v>0.36695</v>
      </c>
      <c r="D56" s="2"/>
      <c r="E56" s="9">
        <f t="shared" si="3"/>
        <v>34576656</v>
      </c>
      <c r="F56" s="9">
        <f t="shared" si="0"/>
        <v>23051104</v>
      </c>
      <c r="G56" s="9">
        <f t="shared" si="1"/>
        <v>8458602.6128000002</v>
      </c>
      <c r="I56" s="4">
        <v>53</v>
      </c>
      <c r="J56" s="6">
        <f>SUM($G$3:G14)</f>
        <v>212404397.80800003</v>
      </c>
      <c r="K56" s="6">
        <v>80000000</v>
      </c>
      <c r="L56" s="6">
        <v>5000000</v>
      </c>
      <c r="M56" s="12">
        <f t="shared" si="2"/>
        <v>297404397.80800003</v>
      </c>
    </row>
    <row r="57" spans="2:13">
      <c r="B57" s="2">
        <v>55</v>
      </c>
      <c r="C57" s="5">
        <v>0.36695</v>
      </c>
      <c r="D57" s="2"/>
      <c r="E57" s="9">
        <f t="shared" si="3"/>
        <v>34576656</v>
      </c>
      <c r="F57" s="9">
        <f t="shared" si="0"/>
        <v>23051104</v>
      </c>
      <c r="G57" s="9">
        <f t="shared" si="1"/>
        <v>8458602.6128000002</v>
      </c>
      <c r="I57" s="4">
        <v>54</v>
      </c>
      <c r="J57" s="6">
        <f>SUM($G$3:G13)</f>
        <v>197997457.80800003</v>
      </c>
      <c r="K57" s="6">
        <v>80000000</v>
      </c>
      <c r="L57" s="6">
        <v>5000000</v>
      </c>
      <c r="M57" s="12">
        <f t="shared" si="2"/>
        <v>282997457.80800003</v>
      </c>
    </row>
    <row r="58" spans="2:13">
      <c r="B58">
        <v>56</v>
      </c>
      <c r="C58" s="5">
        <v>0.36695</v>
      </c>
      <c r="E58" s="6">
        <f t="shared" si="3"/>
        <v>34576656</v>
      </c>
      <c r="F58" s="6">
        <f t="shared" si="0"/>
        <v>23051104</v>
      </c>
      <c r="G58" s="6">
        <f t="shared" si="1"/>
        <v>8458602.6128000002</v>
      </c>
      <c r="I58" s="4">
        <v>55</v>
      </c>
      <c r="J58" s="6">
        <f>SUM($G$3:G12)</f>
        <v>183127190.61760002</v>
      </c>
      <c r="K58" s="6">
        <v>80000000</v>
      </c>
      <c r="L58" s="6">
        <v>5000000</v>
      </c>
      <c r="M58" s="12">
        <f t="shared" si="2"/>
        <v>268127190.61760002</v>
      </c>
    </row>
    <row r="59" spans="2:13">
      <c r="B59">
        <v>57</v>
      </c>
      <c r="C59" s="5">
        <v>0.36695</v>
      </c>
      <c r="E59" s="6">
        <f t="shared" si="3"/>
        <v>34576656</v>
      </c>
      <c r="F59" s="6">
        <f t="shared" si="0"/>
        <v>23051104</v>
      </c>
      <c r="G59" s="6">
        <f t="shared" si="1"/>
        <v>8458602.6128000002</v>
      </c>
      <c r="I59" s="4">
        <v>56</v>
      </c>
      <c r="J59" s="6">
        <f>SUM($G$3:G11)</f>
        <v>167761324.69120002</v>
      </c>
      <c r="K59" s="6">
        <v>80000000</v>
      </c>
      <c r="L59" s="6">
        <v>5000000</v>
      </c>
      <c r="M59" s="12">
        <f t="shared" si="2"/>
        <v>252761324.69120002</v>
      </c>
    </row>
    <row r="60" spans="2:13">
      <c r="B60">
        <v>58</v>
      </c>
      <c r="C60" s="5">
        <v>0.36695</v>
      </c>
      <c r="E60" s="6">
        <f t="shared" si="3"/>
        <v>34576656</v>
      </c>
      <c r="F60" s="6">
        <f t="shared" si="0"/>
        <v>23051104</v>
      </c>
      <c r="G60" s="6">
        <f t="shared" si="1"/>
        <v>8458602.6128000002</v>
      </c>
      <c r="I60" s="4">
        <v>57</v>
      </c>
      <c r="J60" s="6">
        <f>SUM($G$3:G10)</f>
        <v>151865283.37280002</v>
      </c>
      <c r="K60" s="6">
        <v>80000000</v>
      </c>
      <c r="L60" s="6">
        <v>5000000</v>
      </c>
      <c r="M60" s="12">
        <f t="shared" si="2"/>
        <v>236865283.37280002</v>
      </c>
    </row>
    <row r="61" spans="2:13">
      <c r="B61">
        <v>59</v>
      </c>
      <c r="C61" s="5">
        <v>0.36695</v>
      </c>
      <c r="E61" s="6">
        <f t="shared" si="3"/>
        <v>34576656</v>
      </c>
      <c r="F61" s="6">
        <f t="shared" si="0"/>
        <v>23051104</v>
      </c>
      <c r="G61" s="6">
        <f t="shared" si="1"/>
        <v>8458602.6128000002</v>
      </c>
      <c r="I61" s="4">
        <v>58</v>
      </c>
      <c r="J61" s="6">
        <f>SUM($G$3:G9)</f>
        <v>135402184.89600003</v>
      </c>
      <c r="K61" s="6">
        <v>80000000</v>
      </c>
      <c r="L61" s="6">
        <v>5000000</v>
      </c>
      <c r="M61" s="12">
        <f t="shared" si="2"/>
        <v>220402184.89600003</v>
      </c>
    </row>
    <row r="62" spans="2:13">
      <c r="B62">
        <v>60</v>
      </c>
      <c r="C62" s="5">
        <v>0.36695</v>
      </c>
      <c r="E62" s="6">
        <f t="shared" si="3"/>
        <v>34576656</v>
      </c>
      <c r="F62" s="6">
        <f t="shared" si="0"/>
        <v>23051104</v>
      </c>
      <c r="G62" s="6">
        <f t="shared" si="1"/>
        <v>8458602.6128000002</v>
      </c>
      <c r="I62" s="4">
        <v>59</v>
      </c>
      <c r="J62" s="6">
        <f>SUM($G$3:G8)</f>
        <v>118328232.16320002</v>
      </c>
      <c r="K62" s="6">
        <v>80000000</v>
      </c>
      <c r="L62" s="6">
        <v>5000000</v>
      </c>
      <c r="M62" s="12">
        <f t="shared" si="2"/>
        <v>203328232.16320002</v>
      </c>
    </row>
    <row r="63" spans="2:13">
      <c r="B63">
        <v>61</v>
      </c>
      <c r="C63" s="5">
        <v>0.36695</v>
      </c>
      <c r="E63" s="6">
        <f t="shared" si="3"/>
        <v>34576656</v>
      </c>
      <c r="F63" s="6">
        <f t="shared" si="0"/>
        <v>23051104</v>
      </c>
      <c r="G63" s="6">
        <f t="shared" si="1"/>
        <v>8458602.6128000002</v>
      </c>
      <c r="I63" s="4">
        <v>60</v>
      </c>
      <c r="J63" s="6">
        <f>SUM($G$3:G7)</f>
        <v>100597322.96640001</v>
      </c>
      <c r="K63" s="6">
        <v>80000000</v>
      </c>
      <c r="L63" s="6">
        <v>5000000</v>
      </c>
      <c r="M63" s="12">
        <f t="shared" si="2"/>
        <v>185597322.96640003</v>
      </c>
    </row>
    <row r="64" spans="2:13">
      <c r="B64">
        <v>62</v>
      </c>
      <c r="C64" s="5">
        <v>0.36695</v>
      </c>
      <c r="E64" s="6">
        <f t="shared" si="3"/>
        <v>34576656</v>
      </c>
      <c r="F64" s="6">
        <f t="shared" si="0"/>
        <v>23051104</v>
      </c>
      <c r="G64" s="6">
        <f t="shared" si="1"/>
        <v>8458602.6128000002</v>
      </c>
      <c r="I64" s="4">
        <v>61</v>
      </c>
      <c r="J64" s="6">
        <f t="shared" ref="J64:J70" si="4">SUM($G$3:$G$5)</f>
        <v>62947954.803200006</v>
      </c>
      <c r="K64" s="6">
        <v>80000000</v>
      </c>
      <c r="L64" s="6">
        <v>5000000</v>
      </c>
      <c r="M64" s="12">
        <f t="shared" si="2"/>
        <v>147947954.80320001</v>
      </c>
    </row>
    <row r="65" spans="2:13">
      <c r="B65">
        <v>63</v>
      </c>
      <c r="C65" s="5">
        <v>0.36695</v>
      </c>
      <c r="E65" s="6">
        <f t="shared" si="3"/>
        <v>34576656</v>
      </c>
      <c r="F65" s="6">
        <f t="shared" si="0"/>
        <v>23051104</v>
      </c>
      <c r="G65" s="6">
        <f t="shared" si="1"/>
        <v>8458602.6128000002</v>
      </c>
      <c r="I65" s="4">
        <v>62</v>
      </c>
      <c r="J65" s="6">
        <f t="shared" si="4"/>
        <v>62947954.803200006</v>
      </c>
      <c r="K65" s="6">
        <v>80000000</v>
      </c>
      <c r="L65" s="6">
        <v>5000000</v>
      </c>
      <c r="M65" s="12">
        <f t="shared" si="2"/>
        <v>147947954.80320001</v>
      </c>
    </row>
    <row r="66" spans="2:13">
      <c r="B66">
        <v>64</v>
      </c>
      <c r="C66" s="5">
        <v>0.36695</v>
      </c>
      <c r="E66" s="6">
        <f t="shared" si="3"/>
        <v>34576656</v>
      </c>
      <c r="F66" s="6">
        <f t="shared" si="0"/>
        <v>23051104</v>
      </c>
      <c r="G66" s="6">
        <f t="shared" si="1"/>
        <v>8458602.6128000002</v>
      </c>
      <c r="I66" s="4">
        <v>63</v>
      </c>
      <c r="J66" s="6">
        <f t="shared" si="4"/>
        <v>62947954.803200006</v>
      </c>
      <c r="K66" s="6">
        <v>80000000</v>
      </c>
      <c r="L66" s="6">
        <v>5000000</v>
      </c>
      <c r="M66" s="12">
        <f t="shared" si="2"/>
        <v>147947954.80320001</v>
      </c>
    </row>
    <row r="67" spans="2:13">
      <c r="B67">
        <v>65</v>
      </c>
      <c r="C67" s="5">
        <v>0.36695</v>
      </c>
      <c r="E67" s="6">
        <f t="shared" si="3"/>
        <v>34576656</v>
      </c>
      <c r="F67" s="6">
        <f t="shared" si="0"/>
        <v>23051104</v>
      </c>
      <c r="G67" s="6">
        <f t="shared" si="1"/>
        <v>8458602.6128000002</v>
      </c>
      <c r="I67" s="4">
        <v>64</v>
      </c>
      <c r="J67" s="6">
        <f t="shared" si="4"/>
        <v>62947954.803200006</v>
      </c>
      <c r="K67" s="6">
        <v>80000000</v>
      </c>
      <c r="L67" s="6">
        <v>5000000</v>
      </c>
      <c r="M67" s="12">
        <f t="shared" si="2"/>
        <v>147947954.80320001</v>
      </c>
    </row>
    <row r="68" spans="2:13">
      <c r="I68" s="4">
        <v>65</v>
      </c>
      <c r="J68" s="6">
        <f t="shared" si="4"/>
        <v>62947954.803200006</v>
      </c>
      <c r="K68" s="6">
        <v>50000000</v>
      </c>
      <c r="L68" s="6">
        <v>5000000</v>
      </c>
      <c r="M68" s="12">
        <f t="shared" ref="M68:M103" si="5">SUM(J68:L68)</f>
        <v>117947954.80320001</v>
      </c>
    </row>
    <row r="69" spans="2:13">
      <c r="I69" s="4">
        <v>66</v>
      </c>
      <c r="J69" s="6">
        <f t="shared" si="4"/>
        <v>62947954.803200006</v>
      </c>
      <c r="K69" s="6">
        <v>50000000</v>
      </c>
      <c r="L69" s="6">
        <v>5000000</v>
      </c>
      <c r="M69" s="12">
        <f t="shared" si="5"/>
        <v>117947954.80320001</v>
      </c>
    </row>
    <row r="70" spans="2:13">
      <c r="I70" s="4">
        <v>67</v>
      </c>
      <c r="J70" s="6">
        <f t="shared" si="4"/>
        <v>62947954.803200006</v>
      </c>
      <c r="K70" s="6">
        <v>50000000</v>
      </c>
      <c r="L70" s="6">
        <v>5000000</v>
      </c>
      <c r="M70" s="12">
        <f t="shared" si="5"/>
        <v>117947954.80320001</v>
      </c>
    </row>
    <row r="71" spans="2:13">
      <c r="I71" s="4">
        <v>68</v>
      </c>
      <c r="J71" s="6">
        <f t="shared" ref="J71:J78" si="6">SUM($G$3:$G$4)</f>
        <v>42905019.875200003</v>
      </c>
      <c r="K71" s="6">
        <v>50000000</v>
      </c>
      <c r="L71" s="6">
        <v>5000000</v>
      </c>
      <c r="M71" s="12">
        <f t="shared" si="5"/>
        <v>97905019.875200003</v>
      </c>
    </row>
    <row r="72" spans="2:13">
      <c r="I72" s="4">
        <v>69</v>
      </c>
      <c r="J72" s="6">
        <f t="shared" si="6"/>
        <v>42905019.875200003</v>
      </c>
      <c r="K72" s="6">
        <v>50000000</v>
      </c>
      <c r="L72" s="6">
        <v>5000000</v>
      </c>
      <c r="M72" s="12">
        <f t="shared" si="5"/>
        <v>97905019.875200003</v>
      </c>
    </row>
    <row r="73" spans="2:13">
      <c r="I73" s="4">
        <v>70</v>
      </c>
      <c r="J73" s="6">
        <f t="shared" si="6"/>
        <v>42905019.875200003</v>
      </c>
      <c r="K73" s="6">
        <v>50000000</v>
      </c>
      <c r="L73" s="6">
        <v>5000000</v>
      </c>
      <c r="M73" s="12">
        <f t="shared" si="5"/>
        <v>97905019.875200003</v>
      </c>
    </row>
    <row r="74" spans="2:13">
      <c r="I74" s="4">
        <v>71</v>
      </c>
      <c r="J74" s="6">
        <f t="shared" si="6"/>
        <v>42905019.875200003</v>
      </c>
      <c r="K74" s="6">
        <v>50000000</v>
      </c>
      <c r="L74" s="6">
        <v>5000000</v>
      </c>
      <c r="M74" s="12">
        <f t="shared" si="5"/>
        <v>97905019.875200003</v>
      </c>
    </row>
    <row r="75" spans="2:13">
      <c r="I75" s="4">
        <v>72</v>
      </c>
      <c r="J75" s="6">
        <f t="shared" si="6"/>
        <v>42905019.875200003</v>
      </c>
      <c r="K75" s="6">
        <v>50000000</v>
      </c>
      <c r="L75" s="6">
        <v>5000000</v>
      </c>
      <c r="M75" s="12">
        <f t="shared" si="5"/>
        <v>97905019.875200003</v>
      </c>
    </row>
    <row r="76" spans="2:13">
      <c r="I76" s="4">
        <v>73</v>
      </c>
      <c r="J76" s="6">
        <f t="shared" si="6"/>
        <v>42905019.875200003</v>
      </c>
      <c r="K76" s="6">
        <v>50000000</v>
      </c>
      <c r="L76" s="6">
        <v>5000000</v>
      </c>
      <c r="M76" s="12">
        <f t="shared" si="5"/>
        <v>97905019.875200003</v>
      </c>
    </row>
    <row r="77" spans="2:13">
      <c r="I77" s="4">
        <v>74</v>
      </c>
      <c r="J77" s="6">
        <f t="shared" si="6"/>
        <v>42905019.875200003</v>
      </c>
      <c r="K77" s="6">
        <v>50000000</v>
      </c>
      <c r="L77" s="6">
        <v>5000000</v>
      </c>
      <c r="M77" s="12">
        <f t="shared" si="5"/>
        <v>97905019.875200003</v>
      </c>
    </row>
    <row r="78" spans="2:13">
      <c r="I78" s="4">
        <v>75</v>
      </c>
      <c r="J78" s="6">
        <f t="shared" si="6"/>
        <v>42905019.875200003</v>
      </c>
      <c r="K78" s="6">
        <v>50000000</v>
      </c>
      <c r="L78" s="6">
        <v>5000000</v>
      </c>
      <c r="M78" s="12">
        <f t="shared" si="5"/>
        <v>97905019.875200003</v>
      </c>
    </row>
    <row r="79" spans="2:13">
      <c r="I79" s="4">
        <v>76</v>
      </c>
      <c r="J79" s="7">
        <f>$G$3</f>
        <v>21951566.339200001</v>
      </c>
      <c r="K79" s="6">
        <v>50000000</v>
      </c>
      <c r="L79" s="6">
        <v>5000000</v>
      </c>
      <c r="M79" s="12">
        <f t="shared" si="5"/>
        <v>76951566.339200005</v>
      </c>
    </row>
    <row r="80" spans="2:13">
      <c r="I80" s="4">
        <v>77</v>
      </c>
      <c r="J80" s="7">
        <f t="shared" ref="J80:J103" si="7">$G$3</f>
        <v>21951566.339200001</v>
      </c>
      <c r="K80" s="6">
        <v>50000000</v>
      </c>
      <c r="L80" s="6">
        <v>5000000</v>
      </c>
      <c r="M80" s="12">
        <f t="shared" si="5"/>
        <v>76951566.339200005</v>
      </c>
    </row>
    <row r="81" spans="9:13">
      <c r="I81" s="4">
        <v>78</v>
      </c>
      <c r="J81" s="7">
        <f t="shared" si="7"/>
        <v>21951566.339200001</v>
      </c>
      <c r="K81" s="6">
        <v>50000000</v>
      </c>
      <c r="L81" s="6">
        <v>5000000</v>
      </c>
      <c r="M81" s="12">
        <f t="shared" si="5"/>
        <v>76951566.339200005</v>
      </c>
    </row>
    <row r="82" spans="9:13">
      <c r="I82" s="4">
        <v>79</v>
      </c>
      <c r="J82" s="7">
        <f t="shared" si="7"/>
        <v>21951566.339200001</v>
      </c>
      <c r="K82" s="6">
        <v>50000000</v>
      </c>
      <c r="L82" s="6">
        <v>5000000</v>
      </c>
      <c r="M82" s="12">
        <f t="shared" si="5"/>
        <v>76951566.339200005</v>
      </c>
    </row>
    <row r="83" spans="9:13">
      <c r="I83" s="4">
        <v>80</v>
      </c>
      <c r="J83" s="7">
        <f t="shared" si="7"/>
        <v>21951566.339200001</v>
      </c>
      <c r="K83" s="6">
        <v>50000000</v>
      </c>
      <c r="L83" s="6">
        <v>5000000</v>
      </c>
      <c r="M83" s="12">
        <f t="shared" si="5"/>
        <v>76951566.339200005</v>
      </c>
    </row>
    <row r="84" spans="9:13">
      <c r="I84" s="4">
        <v>81</v>
      </c>
      <c r="J84" s="7">
        <f t="shared" si="7"/>
        <v>21951566.339200001</v>
      </c>
      <c r="K84" s="6">
        <v>50000000</v>
      </c>
      <c r="L84" s="6">
        <v>5000000</v>
      </c>
      <c r="M84" s="12">
        <f t="shared" si="5"/>
        <v>76951566.339200005</v>
      </c>
    </row>
    <row r="85" spans="9:13">
      <c r="I85" s="4">
        <v>82</v>
      </c>
      <c r="J85" s="7">
        <f t="shared" si="7"/>
        <v>21951566.339200001</v>
      </c>
      <c r="K85" s="6">
        <v>50000000</v>
      </c>
      <c r="L85" s="6">
        <v>5000000</v>
      </c>
      <c r="M85" s="12">
        <f t="shared" si="5"/>
        <v>76951566.339200005</v>
      </c>
    </row>
    <row r="86" spans="9:13">
      <c r="I86" s="4">
        <v>83</v>
      </c>
      <c r="J86" s="7">
        <f t="shared" si="7"/>
        <v>21951566.339200001</v>
      </c>
      <c r="K86" s="6">
        <v>50000000</v>
      </c>
      <c r="L86" s="6">
        <v>5000000</v>
      </c>
      <c r="M86" s="12">
        <f t="shared" si="5"/>
        <v>76951566.339200005</v>
      </c>
    </row>
    <row r="87" spans="9:13">
      <c r="I87" s="4">
        <v>84</v>
      </c>
      <c r="J87" s="7">
        <f t="shared" si="7"/>
        <v>21951566.339200001</v>
      </c>
      <c r="K87" s="6">
        <v>50000000</v>
      </c>
      <c r="L87" s="6">
        <v>5000000</v>
      </c>
      <c r="M87" s="12">
        <f t="shared" si="5"/>
        <v>76951566.339200005</v>
      </c>
    </row>
    <row r="88" spans="9:13">
      <c r="I88" s="4">
        <v>85</v>
      </c>
      <c r="J88" s="7">
        <f t="shared" si="7"/>
        <v>21951566.339200001</v>
      </c>
      <c r="K88" s="6">
        <v>50000000</v>
      </c>
      <c r="L88" s="6">
        <v>5000000</v>
      </c>
      <c r="M88" s="12">
        <f t="shared" si="5"/>
        <v>76951566.339200005</v>
      </c>
    </row>
    <row r="89" spans="9:13">
      <c r="I89" s="4">
        <v>86</v>
      </c>
      <c r="J89" s="7">
        <f t="shared" si="7"/>
        <v>21951566.339200001</v>
      </c>
      <c r="K89" s="6">
        <v>50000000</v>
      </c>
      <c r="L89" s="6">
        <v>5000000</v>
      </c>
      <c r="M89" s="12">
        <f t="shared" si="5"/>
        <v>76951566.339200005</v>
      </c>
    </row>
    <row r="90" spans="9:13">
      <c r="I90" s="4">
        <v>87</v>
      </c>
      <c r="J90" s="7">
        <f t="shared" si="7"/>
        <v>21951566.339200001</v>
      </c>
      <c r="K90" s="6">
        <v>50000000</v>
      </c>
      <c r="L90" s="6">
        <v>5000000</v>
      </c>
      <c r="M90" s="12">
        <f t="shared" si="5"/>
        <v>76951566.339200005</v>
      </c>
    </row>
    <row r="91" spans="9:13">
      <c r="I91" s="4">
        <v>88</v>
      </c>
      <c r="J91" s="7">
        <f t="shared" si="7"/>
        <v>21951566.339200001</v>
      </c>
      <c r="K91" s="6">
        <v>50000000</v>
      </c>
      <c r="L91" s="6">
        <v>5000000</v>
      </c>
      <c r="M91" s="12">
        <f t="shared" si="5"/>
        <v>76951566.339200005</v>
      </c>
    </row>
    <row r="92" spans="9:13">
      <c r="I92" s="4">
        <v>89</v>
      </c>
      <c r="J92" s="7">
        <f t="shared" si="7"/>
        <v>21951566.339200001</v>
      </c>
      <c r="K92" s="6">
        <v>50000000</v>
      </c>
      <c r="L92" s="6">
        <v>5000000</v>
      </c>
      <c r="M92" s="12">
        <f t="shared" si="5"/>
        <v>76951566.339200005</v>
      </c>
    </row>
    <row r="93" spans="9:13">
      <c r="I93" s="4">
        <v>90</v>
      </c>
      <c r="J93" s="7">
        <f t="shared" si="7"/>
        <v>21951566.339200001</v>
      </c>
      <c r="K93" s="6">
        <v>50000000</v>
      </c>
      <c r="L93" s="6">
        <v>5000000</v>
      </c>
      <c r="M93" s="12">
        <f t="shared" si="5"/>
        <v>76951566.339200005</v>
      </c>
    </row>
    <row r="94" spans="9:13">
      <c r="I94" s="4">
        <v>91</v>
      </c>
      <c r="J94" s="7">
        <f t="shared" si="7"/>
        <v>21951566.339200001</v>
      </c>
      <c r="K94" s="6">
        <v>50000000</v>
      </c>
      <c r="L94" s="6">
        <v>5000000</v>
      </c>
      <c r="M94" s="12">
        <f t="shared" si="5"/>
        <v>76951566.339200005</v>
      </c>
    </row>
    <row r="95" spans="9:13">
      <c r="I95" s="4">
        <v>92</v>
      </c>
      <c r="J95" s="7">
        <f t="shared" si="7"/>
        <v>21951566.339200001</v>
      </c>
      <c r="K95" s="6">
        <v>50000000</v>
      </c>
      <c r="L95" s="6">
        <v>5000000</v>
      </c>
      <c r="M95" s="12">
        <f t="shared" si="5"/>
        <v>76951566.339200005</v>
      </c>
    </row>
    <row r="96" spans="9:13">
      <c r="I96" s="4">
        <v>93</v>
      </c>
      <c r="J96" s="7">
        <f t="shared" si="7"/>
        <v>21951566.339200001</v>
      </c>
      <c r="K96" s="6">
        <v>50000000</v>
      </c>
      <c r="L96" s="6">
        <v>5000000</v>
      </c>
      <c r="M96" s="12">
        <f t="shared" si="5"/>
        <v>76951566.339200005</v>
      </c>
    </row>
    <row r="97" spans="9:13">
      <c r="I97" s="4">
        <v>94</v>
      </c>
      <c r="J97" s="7">
        <f t="shared" si="7"/>
        <v>21951566.339200001</v>
      </c>
      <c r="K97" s="6">
        <v>50000000</v>
      </c>
      <c r="L97" s="6">
        <v>5000000</v>
      </c>
      <c r="M97" s="12">
        <f t="shared" si="5"/>
        <v>76951566.339200005</v>
      </c>
    </row>
    <row r="98" spans="9:13">
      <c r="I98" s="4">
        <v>95</v>
      </c>
      <c r="J98" s="7">
        <f t="shared" si="7"/>
        <v>21951566.339200001</v>
      </c>
      <c r="K98" s="6">
        <v>50000000</v>
      </c>
      <c r="L98" s="6">
        <v>5000000</v>
      </c>
      <c r="M98" s="12">
        <f t="shared" si="5"/>
        <v>76951566.339200005</v>
      </c>
    </row>
    <row r="99" spans="9:13">
      <c r="I99" s="4">
        <v>96</v>
      </c>
      <c r="J99" s="7">
        <f t="shared" si="7"/>
        <v>21951566.339200001</v>
      </c>
      <c r="K99" s="6">
        <v>50000000</v>
      </c>
      <c r="L99" s="6">
        <v>5000000</v>
      </c>
      <c r="M99" s="12">
        <f t="shared" si="5"/>
        <v>76951566.339200005</v>
      </c>
    </row>
    <row r="100" spans="9:13">
      <c r="I100" s="4">
        <v>97</v>
      </c>
      <c r="J100" s="7">
        <f t="shared" si="7"/>
        <v>21951566.339200001</v>
      </c>
      <c r="K100" s="6">
        <v>50000000</v>
      </c>
      <c r="L100" s="6">
        <v>5000000</v>
      </c>
      <c r="M100" s="12">
        <f t="shared" si="5"/>
        <v>76951566.339200005</v>
      </c>
    </row>
    <row r="101" spans="9:13">
      <c r="I101" s="4">
        <v>98</v>
      </c>
      <c r="J101" s="7">
        <f t="shared" si="7"/>
        <v>21951566.339200001</v>
      </c>
      <c r="K101" s="6">
        <v>50000000</v>
      </c>
      <c r="L101" s="6">
        <v>5000000</v>
      </c>
      <c r="M101" s="12">
        <f t="shared" si="5"/>
        <v>76951566.339200005</v>
      </c>
    </row>
    <row r="102" spans="9:13">
      <c r="I102" s="4">
        <v>99</v>
      </c>
      <c r="J102" s="7">
        <f t="shared" si="7"/>
        <v>21951566.339200001</v>
      </c>
      <c r="K102" s="6">
        <v>50000000</v>
      </c>
      <c r="L102" s="6">
        <v>5000000</v>
      </c>
      <c r="M102" s="12">
        <f t="shared" si="5"/>
        <v>76951566.339200005</v>
      </c>
    </row>
    <row r="103" spans="9:13">
      <c r="I103" s="4">
        <v>100</v>
      </c>
      <c r="J103" s="7">
        <f t="shared" si="7"/>
        <v>21951566.339200001</v>
      </c>
      <c r="K103" s="6">
        <v>50000000</v>
      </c>
      <c r="L103" s="6">
        <v>5000000</v>
      </c>
      <c r="M103" s="12">
        <f t="shared" si="5"/>
        <v>76951566.339200005</v>
      </c>
    </row>
  </sheetData>
  <sheetProtection password="819D" sheet="1" objects="1" scenarios="1"/>
  <phoneticPr fontId="1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3"/>
  <sheetViews>
    <sheetView zoomScaleNormal="100" workbookViewId="0">
      <selection activeCell="L16" sqref="L16"/>
    </sheetView>
  </sheetViews>
  <sheetFormatPr defaultRowHeight="16.5"/>
  <cols>
    <col min="1" max="1" width="2.625" customWidth="1"/>
    <col min="2" max="3" width="12.75" bestFit="1" customWidth="1"/>
    <col min="5" max="5" width="11.875" bestFit="1" customWidth="1"/>
    <col min="6" max="6" width="15.625" bestFit="1" customWidth="1"/>
    <col min="7" max="7" width="15.25" bestFit="1" customWidth="1"/>
    <col min="10" max="10" width="13" bestFit="1" customWidth="1"/>
    <col min="11" max="11" width="13.125" bestFit="1" customWidth="1"/>
    <col min="12" max="12" width="11.875" bestFit="1" customWidth="1"/>
  </cols>
  <sheetData>
    <row r="1" spans="2:12">
      <c r="B1" s="1"/>
      <c r="C1" s="1" t="s">
        <v>4</v>
      </c>
      <c r="E1" t="s">
        <v>6</v>
      </c>
      <c r="F1" s="10">
        <f>합의금계산기!C3</f>
        <v>1</v>
      </c>
    </row>
    <row r="2" spans="2:12" ht="33">
      <c r="B2" s="2" t="s">
        <v>5</v>
      </c>
      <c r="C2" s="2" t="s">
        <v>0</v>
      </c>
      <c r="D2" s="2"/>
      <c r="E2" s="2" t="s">
        <v>3</v>
      </c>
      <c r="F2" s="2" t="s">
        <v>8</v>
      </c>
      <c r="G2" s="3" t="s">
        <v>7</v>
      </c>
      <c r="I2" s="4" t="s">
        <v>2</v>
      </c>
      <c r="J2" s="4" t="s">
        <v>11</v>
      </c>
      <c r="K2" t="s">
        <v>12</v>
      </c>
      <c r="L2" t="s">
        <v>13</v>
      </c>
    </row>
    <row r="3" spans="2:12">
      <c r="B3" s="2">
        <v>1</v>
      </c>
      <c r="C3" s="5">
        <v>0.95230000000000004</v>
      </c>
      <c r="D3" s="2"/>
      <c r="E3" s="8">
        <f>2881388*12</f>
        <v>34576656</v>
      </c>
      <c r="F3" s="11">
        <f>$E$3*$F$1</f>
        <v>34576656</v>
      </c>
      <c r="G3" s="9">
        <f>F3*C3</f>
        <v>32927349.5088</v>
      </c>
      <c r="I3" s="4">
        <v>0</v>
      </c>
      <c r="J3" s="6">
        <f>SUM(G23:$G$47)</f>
        <v>344852007.44880009</v>
      </c>
      <c r="K3" s="6">
        <f>IF($F$1&gt;0.5,80000000*$F$1*0.85,50000000*$F$1*0.85)</f>
        <v>68000000</v>
      </c>
      <c r="L3" s="12">
        <f>SUM(J3:K3)</f>
        <v>412852007.44880009</v>
      </c>
    </row>
    <row r="4" spans="2:12">
      <c r="B4" s="2">
        <v>2</v>
      </c>
      <c r="C4" s="5">
        <v>0.90900000000000003</v>
      </c>
      <c r="D4" s="2"/>
      <c r="E4" s="9">
        <f>$E$3</f>
        <v>34576656</v>
      </c>
      <c r="F4" s="11">
        <f t="shared" ref="F4:F67" si="0">$E$3*$F$1</f>
        <v>34576656</v>
      </c>
      <c r="G4" s="9">
        <f t="shared" ref="G4:G67" si="1">F4*C4</f>
        <v>31430180.304000001</v>
      </c>
      <c r="I4" s="4">
        <v>1</v>
      </c>
      <c r="J4" s="6">
        <f>SUM(G22:$G$47)</f>
        <v>362140335.44880009</v>
      </c>
      <c r="K4" s="6">
        <f t="shared" ref="K4:K67" si="2">IF($F$1&gt;0.5,80000000*$F$1*0.85,50000000*$F$1*0.85)</f>
        <v>68000000</v>
      </c>
      <c r="L4" s="12">
        <f t="shared" ref="L4:L67" si="3">SUM(J4:K4)</f>
        <v>430140335.44880009</v>
      </c>
    </row>
    <row r="5" spans="2:12">
      <c r="B5" s="2">
        <v>3</v>
      </c>
      <c r="C5" s="5">
        <v>0.86950000000000005</v>
      </c>
      <c r="D5" s="2"/>
      <c r="E5" s="9">
        <f t="shared" ref="E5:E67" si="4">$E$3</f>
        <v>34576656</v>
      </c>
      <c r="F5" s="11">
        <f t="shared" si="0"/>
        <v>34576656</v>
      </c>
      <c r="G5" s="9">
        <f t="shared" si="1"/>
        <v>30064402.392000001</v>
      </c>
      <c r="I5" s="4">
        <v>2</v>
      </c>
      <c r="J5" s="6">
        <f>SUM(G21:$G$47)</f>
        <v>379871244.64560002</v>
      </c>
      <c r="K5" s="6">
        <f t="shared" si="2"/>
        <v>68000000</v>
      </c>
      <c r="L5" s="12">
        <f t="shared" si="3"/>
        <v>447871244.64560002</v>
      </c>
    </row>
    <row r="6" spans="2:12">
      <c r="B6" s="2">
        <v>4</v>
      </c>
      <c r="C6" s="5">
        <v>0.83330000000000004</v>
      </c>
      <c r="D6" s="2"/>
      <c r="E6" s="9">
        <f t="shared" si="4"/>
        <v>34576656</v>
      </c>
      <c r="F6" s="11">
        <f t="shared" si="0"/>
        <v>34576656</v>
      </c>
      <c r="G6" s="9">
        <f t="shared" si="1"/>
        <v>28812727.444800001</v>
      </c>
      <c r="I6" s="4">
        <v>3</v>
      </c>
      <c r="J6" s="6">
        <f>SUM(G20:$G$47)</f>
        <v>398068938.69840002</v>
      </c>
      <c r="K6" s="6">
        <f t="shared" si="2"/>
        <v>68000000</v>
      </c>
      <c r="L6" s="12">
        <f t="shared" si="3"/>
        <v>466068938.69840002</v>
      </c>
    </row>
    <row r="7" spans="2:12">
      <c r="B7" s="2">
        <v>5</v>
      </c>
      <c r="C7" s="5">
        <v>0.8</v>
      </c>
      <c r="D7" s="2"/>
      <c r="E7" s="9">
        <f t="shared" si="4"/>
        <v>34576656</v>
      </c>
      <c r="F7" s="11">
        <f t="shared" si="0"/>
        <v>34576656</v>
      </c>
      <c r="G7" s="9">
        <f t="shared" si="1"/>
        <v>27661324.800000001</v>
      </c>
      <c r="I7" s="4">
        <v>4</v>
      </c>
      <c r="J7" s="6">
        <f>SUM(G19:$G$47)</f>
        <v>416757621.2664001</v>
      </c>
      <c r="K7" s="6">
        <f t="shared" si="2"/>
        <v>68000000</v>
      </c>
      <c r="L7" s="12">
        <f t="shared" si="3"/>
        <v>484757621.2664001</v>
      </c>
    </row>
    <row r="8" spans="2:12">
      <c r="B8" s="2">
        <v>6</v>
      </c>
      <c r="C8" s="5">
        <v>0.76919999999999999</v>
      </c>
      <c r="D8" s="2"/>
      <c r="E8" s="9">
        <f t="shared" si="4"/>
        <v>34576656</v>
      </c>
      <c r="F8" s="11">
        <f t="shared" si="0"/>
        <v>34576656</v>
      </c>
      <c r="G8" s="9">
        <f t="shared" si="1"/>
        <v>26596363.795200001</v>
      </c>
      <c r="I8" s="4">
        <v>5</v>
      </c>
      <c r="J8" s="6">
        <f>SUM(G18:$G$47)</f>
        <v>435964953.67440003</v>
      </c>
      <c r="K8" s="6">
        <f t="shared" si="2"/>
        <v>68000000</v>
      </c>
      <c r="L8" s="12">
        <f t="shared" si="3"/>
        <v>503964953.67440003</v>
      </c>
    </row>
    <row r="9" spans="2:12">
      <c r="B9" s="2">
        <v>7</v>
      </c>
      <c r="C9" s="5">
        <v>0.74070000000000003</v>
      </c>
      <c r="D9" s="2"/>
      <c r="E9" s="9">
        <f t="shared" si="4"/>
        <v>34576656</v>
      </c>
      <c r="F9" s="11">
        <f t="shared" si="0"/>
        <v>34576656</v>
      </c>
      <c r="G9" s="9">
        <f t="shared" si="1"/>
        <v>25610929.099199999</v>
      </c>
      <c r="I9" s="4">
        <v>6</v>
      </c>
      <c r="J9" s="6">
        <f>SUM(G17:$G$47)</f>
        <v>455722054.91280001</v>
      </c>
      <c r="K9" s="6">
        <f t="shared" si="2"/>
        <v>68000000</v>
      </c>
      <c r="L9" s="12">
        <f t="shared" si="3"/>
        <v>523722054.91280001</v>
      </c>
    </row>
    <row r="10" spans="2:12">
      <c r="B10" s="2">
        <v>8</v>
      </c>
      <c r="C10" s="5">
        <v>0.71419999999999995</v>
      </c>
      <c r="D10" s="2"/>
      <c r="E10" s="9">
        <f t="shared" si="4"/>
        <v>34576656</v>
      </c>
      <c r="F10" s="11">
        <f t="shared" si="0"/>
        <v>34576656</v>
      </c>
      <c r="G10" s="9">
        <f t="shared" si="1"/>
        <v>24694647.7152</v>
      </c>
      <c r="I10" s="4">
        <v>7</v>
      </c>
      <c r="J10" s="6">
        <f>SUM(G16:$G$47)</f>
        <v>476060043.972</v>
      </c>
      <c r="K10" s="6">
        <f t="shared" si="2"/>
        <v>68000000</v>
      </c>
      <c r="L10" s="12">
        <f t="shared" si="3"/>
        <v>544060043.972</v>
      </c>
    </row>
    <row r="11" spans="2:12">
      <c r="B11" s="2">
        <v>9</v>
      </c>
      <c r="C11" s="5">
        <v>0.68959999999999999</v>
      </c>
      <c r="D11" s="2"/>
      <c r="E11" s="9">
        <f t="shared" si="4"/>
        <v>34576656</v>
      </c>
      <c r="F11" s="11">
        <f t="shared" si="0"/>
        <v>34576656</v>
      </c>
      <c r="G11" s="9">
        <f t="shared" si="1"/>
        <v>23844061.977600001</v>
      </c>
      <c r="I11" s="4">
        <v>8</v>
      </c>
      <c r="J11" s="6">
        <f>SUM(G15:$G$47)</f>
        <v>497013497.50800002</v>
      </c>
      <c r="K11" s="6">
        <f t="shared" si="2"/>
        <v>68000000</v>
      </c>
      <c r="L11" s="12">
        <f t="shared" si="3"/>
        <v>565013497.50800002</v>
      </c>
    </row>
    <row r="12" spans="2:12">
      <c r="B12" s="2">
        <v>10</v>
      </c>
      <c r="C12" s="5">
        <v>0.66659999999999997</v>
      </c>
      <c r="D12" s="2"/>
      <c r="E12" s="9">
        <f t="shared" si="4"/>
        <v>34576656</v>
      </c>
      <c r="F12" s="11">
        <f t="shared" si="0"/>
        <v>34576656</v>
      </c>
      <c r="G12" s="9">
        <f t="shared" si="1"/>
        <v>23048798.889599998</v>
      </c>
      <c r="I12" s="4">
        <v>9</v>
      </c>
      <c r="J12" s="6">
        <f>SUM(G14:$G$47)</f>
        <v>518623907.50799996</v>
      </c>
      <c r="K12" s="6">
        <f t="shared" si="2"/>
        <v>68000000</v>
      </c>
      <c r="L12" s="12">
        <f t="shared" si="3"/>
        <v>586623907.5079999</v>
      </c>
    </row>
    <row r="13" spans="2:12">
      <c r="B13" s="2">
        <v>11</v>
      </c>
      <c r="C13" s="5">
        <v>0.64510000000000001</v>
      </c>
      <c r="D13" s="2"/>
      <c r="E13" s="9">
        <f t="shared" si="4"/>
        <v>34576656</v>
      </c>
      <c r="F13" s="11">
        <f t="shared" si="0"/>
        <v>34576656</v>
      </c>
      <c r="G13" s="9">
        <f t="shared" si="1"/>
        <v>22305400.785599999</v>
      </c>
      <c r="I13" s="4">
        <v>10</v>
      </c>
      <c r="J13" s="6">
        <f>SUM(G13:$G$47)</f>
        <v>540929308.29359996</v>
      </c>
      <c r="K13" s="6">
        <f t="shared" si="2"/>
        <v>68000000</v>
      </c>
      <c r="L13" s="12">
        <f t="shared" si="3"/>
        <v>608929308.29359996</v>
      </c>
    </row>
    <row r="14" spans="2:12">
      <c r="B14" s="2">
        <v>12</v>
      </c>
      <c r="C14" s="5">
        <v>0.625</v>
      </c>
      <c r="D14" s="2"/>
      <c r="E14" s="9">
        <f t="shared" si="4"/>
        <v>34576656</v>
      </c>
      <c r="F14" s="11">
        <f t="shared" si="0"/>
        <v>34576656</v>
      </c>
      <c r="G14" s="9">
        <f t="shared" si="1"/>
        <v>21610410</v>
      </c>
      <c r="I14" s="4">
        <v>11</v>
      </c>
      <c r="J14" s="6">
        <f>SUM(G12:$G$47)</f>
        <v>563978107.18319988</v>
      </c>
      <c r="K14" s="6">
        <f t="shared" si="2"/>
        <v>68000000</v>
      </c>
      <c r="L14" s="12">
        <f t="shared" si="3"/>
        <v>631978107.18319988</v>
      </c>
    </row>
    <row r="15" spans="2:12">
      <c r="B15" s="2">
        <v>13</v>
      </c>
      <c r="C15" s="5">
        <v>0.60599999999999998</v>
      </c>
      <c r="D15" s="2"/>
      <c r="E15" s="9">
        <f t="shared" si="4"/>
        <v>34576656</v>
      </c>
      <c r="F15" s="11">
        <f t="shared" si="0"/>
        <v>34576656</v>
      </c>
      <c r="G15" s="9">
        <f t="shared" si="1"/>
        <v>20953453.535999998</v>
      </c>
      <c r="I15" s="4">
        <v>12</v>
      </c>
      <c r="J15" s="6">
        <f>SUM(G11:$G$47)</f>
        <v>587822169.16079974</v>
      </c>
      <c r="K15" s="6">
        <f t="shared" si="2"/>
        <v>68000000</v>
      </c>
      <c r="L15" s="12">
        <f t="shared" si="3"/>
        <v>655822169.16079974</v>
      </c>
    </row>
    <row r="16" spans="2:12">
      <c r="B16" s="2">
        <v>14</v>
      </c>
      <c r="C16" s="5">
        <v>0.58819999999999995</v>
      </c>
      <c r="D16" s="2"/>
      <c r="E16" s="9">
        <f t="shared" si="4"/>
        <v>34576656</v>
      </c>
      <c r="F16" s="11">
        <f t="shared" si="0"/>
        <v>34576656</v>
      </c>
      <c r="G16" s="9">
        <f t="shared" si="1"/>
        <v>20337989.059199996</v>
      </c>
      <c r="I16" s="4">
        <v>13</v>
      </c>
      <c r="J16" s="6">
        <f>SUM(G10:$G$47)</f>
        <v>612516816.87599969</v>
      </c>
      <c r="K16" s="6">
        <f t="shared" si="2"/>
        <v>68000000</v>
      </c>
      <c r="L16" s="12">
        <f t="shared" si="3"/>
        <v>680516816.87599969</v>
      </c>
    </row>
    <row r="17" spans="2:12">
      <c r="B17" s="2">
        <v>15</v>
      </c>
      <c r="C17" s="5">
        <v>0.57140000000000002</v>
      </c>
      <c r="D17" s="2"/>
      <c r="E17" s="9">
        <f t="shared" si="4"/>
        <v>34576656</v>
      </c>
      <c r="F17" s="11">
        <f t="shared" si="0"/>
        <v>34576656</v>
      </c>
      <c r="G17" s="9">
        <f t="shared" si="1"/>
        <v>19757101.238400001</v>
      </c>
      <c r="I17" s="4">
        <v>14</v>
      </c>
      <c r="J17" s="6">
        <f>SUM(G9:$G$47)</f>
        <v>638127745.97519958</v>
      </c>
      <c r="K17" s="6">
        <f t="shared" si="2"/>
        <v>68000000</v>
      </c>
      <c r="L17" s="12">
        <f t="shared" si="3"/>
        <v>706127745.97519958</v>
      </c>
    </row>
    <row r="18" spans="2:12">
      <c r="B18" s="2">
        <v>16</v>
      </c>
      <c r="C18" s="5">
        <v>0.55549999999999999</v>
      </c>
      <c r="D18" s="2"/>
      <c r="E18" s="9">
        <f t="shared" si="4"/>
        <v>34576656</v>
      </c>
      <c r="F18" s="11">
        <f t="shared" si="0"/>
        <v>34576656</v>
      </c>
      <c r="G18" s="9">
        <f t="shared" si="1"/>
        <v>19207332.408</v>
      </c>
      <c r="I18" s="4">
        <v>15</v>
      </c>
      <c r="J18" s="6">
        <f>SUM(G8:$G$47)</f>
        <v>664724109.77039933</v>
      </c>
      <c r="K18" s="6">
        <f t="shared" si="2"/>
        <v>68000000</v>
      </c>
      <c r="L18" s="12">
        <f t="shared" si="3"/>
        <v>732724109.77039933</v>
      </c>
    </row>
    <row r="19" spans="2:12">
      <c r="B19" s="2">
        <v>17</v>
      </c>
      <c r="C19" s="5">
        <v>0.54049999999999998</v>
      </c>
      <c r="D19" s="2"/>
      <c r="E19" s="9">
        <f t="shared" si="4"/>
        <v>34576656</v>
      </c>
      <c r="F19" s="11">
        <f t="shared" si="0"/>
        <v>34576656</v>
      </c>
      <c r="G19" s="9">
        <f t="shared" si="1"/>
        <v>18688682.568</v>
      </c>
      <c r="I19" s="4">
        <v>16</v>
      </c>
      <c r="J19" s="6">
        <f>SUM(G7:$G$47)</f>
        <v>692385434.5703994</v>
      </c>
      <c r="K19" s="6">
        <f t="shared" si="2"/>
        <v>68000000</v>
      </c>
      <c r="L19" s="12">
        <f t="shared" si="3"/>
        <v>760385434.5703994</v>
      </c>
    </row>
    <row r="20" spans="2:12">
      <c r="B20" s="2">
        <v>18</v>
      </c>
      <c r="C20" s="5">
        <v>0.52629999999999999</v>
      </c>
      <c r="D20" s="2"/>
      <c r="E20" s="9">
        <f t="shared" si="4"/>
        <v>34576656</v>
      </c>
      <c r="F20" s="11">
        <f t="shared" si="0"/>
        <v>34576656</v>
      </c>
      <c r="G20" s="9">
        <f t="shared" si="1"/>
        <v>18197694.0528</v>
      </c>
      <c r="I20" s="4">
        <v>17</v>
      </c>
      <c r="J20" s="6">
        <f>SUM(G6:$G$47)</f>
        <v>721198162.01519942</v>
      </c>
      <c r="K20" s="6">
        <f t="shared" si="2"/>
        <v>68000000</v>
      </c>
      <c r="L20" s="12">
        <f t="shared" si="3"/>
        <v>789198162.01519942</v>
      </c>
    </row>
    <row r="21" spans="2:12">
      <c r="B21" s="2">
        <v>19</v>
      </c>
      <c r="C21" s="5">
        <v>0.51280000000000003</v>
      </c>
      <c r="D21" s="2"/>
      <c r="E21" s="9">
        <f t="shared" si="4"/>
        <v>34576656</v>
      </c>
      <c r="F21" s="11">
        <f t="shared" si="0"/>
        <v>34576656</v>
      </c>
      <c r="G21" s="9">
        <f t="shared" si="1"/>
        <v>17730909.196800001</v>
      </c>
      <c r="I21" s="4">
        <v>18</v>
      </c>
      <c r="J21" s="6">
        <f>SUM(G5:$G$47)</f>
        <v>751262564.40719938</v>
      </c>
      <c r="K21" s="6">
        <f t="shared" si="2"/>
        <v>68000000</v>
      </c>
      <c r="L21" s="12">
        <f t="shared" si="3"/>
        <v>819262564.40719938</v>
      </c>
    </row>
    <row r="22" spans="2:12">
      <c r="B22" s="2">
        <v>20</v>
      </c>
      <c r="C22" s="5">
        <v>0.5</v>
      </c>
      <c r="D22" s="2"/>
      <c r="E22" s="9">
        <f t="shared" si="4"/>
        <v>34576656</v>
      </c>
      <c r="F22" s="11">
        <f t="shared" si="0"/>
        <v>34576656</v>
      </c>
      <c r="G22" s="9">
        <f t="shared" si="1"/>
        <v>17288328</v>
      </c>
      <c r="I22" s="4">
        <v>19</v>
      </c>
      <c r="J22" s="6">
        <f>SUM(G4:$G$47)</f>
        <v>782692744.7111994</v>
      </c>
      <c r="K22" s="6">
        <f t="shared" si="2"/>
        <v>68000000</v>
      </c>
      <c r="L22" s="12">
        <f t="shared" si="3"/>
        <v>850692744.7111994</v>
      </c>
    </row>
    <row r="23" spans="2:12">
      <c r="B23" s="2">
        <v>21</v>
      </c>
      <c r="C23" s="5">
        <v>0.48780000000000001</v>
      </c>
      <c r="D23" s="2"/>
      <c r="E23" s="9">
        <f t="shared" si="4"/>
        <v>34576656</v>
      </c>
      <c r="F23" s="11">
        <f t="shared" si="0"/>
        <v>34576656</v>
      </c>
      <c r="G23" s="9">
        <f t="shared" si="1"/>
        <v>16866492.796799999</v>
      </c>
      <c r="I23" s="4">
        <v>20</v>
      </c>
      <c r="J23" s="6">
        <f>SUM($G$3:G47)</f>
        <v>815620094.21999931</v>
      </c>
      <c r="K23" s="6">
        <f t="shared" si="2"/>
        <v>68000000</v>
      </c>
      <c r="L23" s="12">
        <f t="shared" si="3"/>
        <v>883620094.21999931</v>
      </c>
    </row>
    <row r="24" spans="2:12">
      <c r="B24" s="2">
        <v>22</v>
      </c>
      <c r="C24" s="5">
        <v>0.47610000000000002</v>
      </c>
      <c r="D24" s="2"/>
      <c r="E24" s="9">
        <f t="shared" si="4"/>
        <v>34576656</v>
      </c>
      <c r="F24" s="11">
        <f t="shared" si="0"/>
        <v>34576656</v>
      </c>
      <c r="G24" s="9">
        <f t="shared" si="1"/>
        <v>16461945.921600001</v>
      </c>
      <c r="I24" s="4">
        <v>21</v>
      </c>
      <c r="J24" s="6">
        <f>SUM($G$3:G46)</f>
        <v>802932190.30079937</v>
      </c>
      <c r="K24" s="6">
        <f t="shared" si="2"/>
        <v>68000000</v>
      </c>
      <c r="L24" s="12">
        <f t="shared" si="3"/>
        <v>870932190.30079937</v>
      </c>
    </row>
    <row r="25" spans="2:12">
      <c r="B25" s="2">
        <v>23</v>
      </c>
      <c r="C25" s="5">
        <v>0.46510000000000001</v>
      </c>
      <c r="D25" s="2"/>
      <c r="E25" s="9">
        <f t="shared" si="4"/>
        <v>34576656</v>
      </c>
      <c r="F25" s="11">
        <f t="shared" si="0"/>
        <v>34576656</v>
      </c>
      <c r="G25" s="9">
        <f t="shared" si="1"/>
        <v>16081602.705600001</v>
      </c>
      <c r="I25" s="4">
        <v>22</v>
      </c>
      <c r="J25" s="6">
        <f>SUM($G$3:G45)</f>
        <v>790244286.38159943</v>
      </c>
      <c r="K25" s="6">
        <f t="shared" si="2"/>
        <v>68000000</v>
      </c>
      <c r="L25" s="12">
        <f t="shared" si="3"/>
        <v>858244286.38159943</v>
      </c>
    </row>
    <row r="26" spans="2:12">
      <c r="B26" s="2">
        <v>24</v>
      </c>
      <c r="C26" s="5">
        <v>0.45450000000000002</v>
      </c>
      <c r="D26" s="2"/>
      <c r="E26" s="9">
        <f t="shared" si="4"/>
        <v>34576656</v>
      </c>
      <c r="F26" s="11">
        <f t="shared" si="0"/>
        <v>34576656</v>
      </c>
      <c r="G26" s="9">
        <f t="shared" si="1"/>
        <v>15715090.152000001</v>
      </c>
      <c r="I26" s="4">
        <v>23</v>
      </c>
      <c r="J26" s="6">
        <f>SUM($G$3:G44)</f>
        <v>777556382.46239948</v>
      </c>
      <c r="K26" s="6">
        <f t="shared" si="2"/>
        <v>68000000</v>
      </c>
      <c r="L26" s="12">
        <f t="shared" si="3"/>
        <v>845556382.46239948</v>
      </c>
    </row>
    <row r="27" spans="2:12">
      <c r="B27" s="2">
        <v>25</v>
      </c>
      <c r="C27" s="5">
        <v>0.44440000000000002</v>
      </c>
      <c r="D27" s="2"/>
      <c r="E27" s="9">
        <f t="shared" si="4"/>
        <v>34576656</v>
      </c>
      <c r="F27" s="11">
        <f t="shared" si="0"/>
        <v>34576656</v>
      </c>
      <c r="G27" s="9">
        <f t="shared" si="1"/>
        <v>15365865.9264</v>
      </c>
      <c r="I27" s="4">
        <v>24</v>
      </c>
      <c r="J27" s="6">
        <f>SUM($G$3:G43)</f>
        <v>764868478.54319954</v>
      </c>
      <c r="K27" s="6">
        <f t="shared" si="2"/>
        <v>68000000</v>
      </c>
      <c r="L27" s="12">
        <f t="shared" si="3"/>
        <v>832868478.54319954</v>
      </c>
    </row>
    <row r="28" spans="2:12">
      <c r="B28" s="2">
        <v>26</v>
      </c>
      <c r="C28" s="5">
        <v>0.43469999999999998</v>
      </c>
      <c r="D28" s="2"/>
      <c r="E28" s="9">
        <f t="shared" si="4"/>
        <v>34576656</v>
      </c>
      <c r="F28" s="11">
        <f t="shared" si="0"/>
        <v>34576656</v>
      </c>
      <c r="G28" s="9">
        <f t="shared" si="1"/>
        <v>15030472.3632</v>
      </c>
      <c r="I28" s="4">
        <v>25</v>
      </c>
      <c r="J28" s="6">
        <f>SUM($G$3:G42)</f>
        <v>752180574.6239996</v>
      </c>
      <c r="K28" s="6">
        <f t="shared" si="2"/>
        <v>68000000</v>
      </c>
      <c r="L28" s="12">
        <f t="shared" si="3"/>
        <v>820180574.6239996</v>
      </c>
    </row>
    <row r="29" spans="2:12">
      <c r="B29" s="2">
        <v>27</v>
      </c>
      <c r="C29" s="5">
        <v>0.42549999999999999</v>
      </c>
      <c r="D29" s="2"/>
      <c r="E29" s="9">
        <f t="shared" si="4"/>
        <v>34576656</v>
      </c>
      <c r="F29" s="11">
        <f t="shared" si="0"/>
        <v>34576656</v>
      </c>
      <c r="G29" s="9">
        <f t="shared" si="1"/>
        <v>14712367.128</v>
      </c>
      <c r="I29" s="4">
        <v>26</v>
      </c>
      <c r="J29" s="6">
        <f>SUM($G$3:G41)</f>
        <v>739492670.70479965</v>
      </c>
      <c r="K29" s="6">
        <f t="shared" si="2"/>
        <v>68000000</v>
      </c>
      <c r="L29" s="12">
        <f t="shared" si="3"/>
        <v>807492670.70479965</v>
      </c>
    </row>
    <row r="30" spans="2:12">
      <c r="B30" s="2">
        <v>28</v>
      </c>
      <c r="C30" s="5">
        <v>0.41660000000000003</v>
      </c>
      <c r="D30" s="2"/>
      <c r="E30" s="9">
        <f t="shared" si="4"/>
        <v>34576656</v>
      </c>
      <c r="F30" s="11">
        <f t="shared" si="0"/>
        <v>34576656</v>
      </c>
      <c r="G30" s="9">
        <f t="shared" si="1"/>
        <v>14404634.889600001</v>
      </c>
      <c r="I30" s="4">
        <v>27</v>
      </c>
      <c r="J30" s="6">
        <f>SUM($G$3:G40)</f>
        <v>726804766.78559971</v>
      </c>
      <c r="K30" s="6">
        <f t="shared" si="2"/>
        <v>68000000</v>
      </c>
      <c r="L30" s="12">
        <f t="shared" si="3"/>
        <v>794804766.78559971</v>
      </c>
    </row>
    <row r="31" spans="2:12">
      <c r="B31" s="2">
        <v>29</v>
      </c>
      <c r="C31" s="5">
        <v>0.40810000000000002</v>
      </c>
      <c r="D31" s="2"/>
      <c r="E31" s="9">
        <f t="shared" si="4"/>
        <v>34576656</v>
      </c>
      <c r="F31" s="11">
        <f t="shared" si="0"/>
        <v>34576656</v>
      </c>
      <c r="G31" s="9">
        <f t="shared" si="1"/>
        <v>14110733.3136</v>
      </c>
      <c r="I31" s="4">
        <v>28</v>
      </c>
      <c r="J31" s="6">
        <f>SUM($G$3:G39)</f>
        <v>714116862.86639977</v>
      </c>
      <c r="K31" s="6">
        <f t="shared" si="2"/>
        <v>68000000</v>
      </c>
      <c r="L31" s="12">
        <f t="shared" si="3"/>
        <v>782116862.86639977</v>
      </c>
    </row>
    <row r="32" spans="2:12">
      <c r="B32" s="2">
        <v>30</v>
      </c>
      <c r="C32" s="5">
        <v>0.4</v>
      </c>
      <c r="D32" s="2"/>
      <c r="E32" s="9">
        <f t="shared" si="4"/>
        <v>34576656</v>
      </c>
      <c r="F32" s="11">
        <f t="shared" si="0"/>
        <v>34576656</v>
      </c>
      <c r="G32" s="9">
        <f t="shared" si="1"/>
        <v>13830662.4</v>
      </c>
      <c r="I32" s="4">
        <v>29</v>
      </c>
      <c r="J32" s="6">
        <f>SUM($G$3:G38)</f>
        <v>701428958.94719982</v>
      </c>
      <c r="K32" s="6">
        <f t="shared" si="2"/>
        <v>68000000</v>
      </c>
      <c r="L32" s="12">
        <f t="shared" si="3"/>
        <v>769428958.94719982</v>
      </c>
    </row>
    <row r="33" spans="2:12">
      <c r="B33" s="2">
        <v>31</v>
      </c>
      <c r="C33" s="5">
        <v>0.3921</v>
      </c>
      <c r="D33" s="2"/>
      <c r="E33" s="9">
        <f t="shared" si="4"/>
        <v>34576656</v>
      </c>
      <c r="F33" s="11">
        <f t="shared" si="0"/>
        <v>34576656</v>
      </c>
      <c r="G33" s="9">
        <f t="shared" si="1"/>
        <v>13557506.817600001</v>
      </c>
      <c r="I33" s="4">
        <v>30</v>
      </c>
      <c r="J33" s="6">
        <f>SUM($G$3:G37)</f>
        <v>688741055.02799988</v>
      </c>
      <c r="K33" s="6">
        <f t="shared" si="2"/>
        <v>68000000</v>
      </c>
      <c r="L33" s="12">
        <f t="shared" si="3"/>
        <v>756741055.02799988</v>
      </c>
    </row>
    <row r="34" spans="2:12">
      <c r="B34" s="2">
        <v>32</v>
      </c>
      <c r="C34" s="5">
        <v>0.3846</v>
      </c>
      <c r="D34" s="2"/>
      <c r="E34" s="9">
        <f t="shared" si="4"/>
        <v>34576656</v>
      </c>
      <c r="F34" s="11">
        <f t="shared" si="0"/>
        <v>34576656</v>
      </c>
      <c r="G34" s="9">
        <f t="shared" si="1"/>
        <v>13298181.897600001</v>
      </c>
      <c r="I34" s="4">
        <v>31</v>
      </c>
      <c r="J34" s="6">
        <f>SUM($G$3:G36)</f>
        <v>676053151.10879993</v>
      </c>
      <c r="K34" s="6">
        <f t="shared" si="2"/>
        <v>68000000</v>
      </c>
      <c r="L34" s="12">
        <f t="shared" si="3"/>
        <v>744053151.10879993</v>
      </c>
    </row>
    <row r="35" spans="2:12">
      <c r="B35" s="2">
        <v>33</v>
      </c>
      <c r="C35" s="5">
        <v>0.37730000000000002</v>
      </c>
      <c r="D35" s="2"/>
      <c r="E35" s="9">
        <f t="shared" si="4"/>
        <v>34576656</v>
      </c>
      <c r="F35" s="11">
        <f t="shared" si="0"/>
        <v>34576656</v>
      </c>
      <c r="G35" s="9">
        <f t="shared" si="1"/>
        <v>13045772.308800001</v>
      </c>
      <c r="I35" s="4">
        <v>32</v>
      </c>
      <c r="J35" s="6">
        <f>SUM($G$3:G35)</f>
        <v>663249415.39199996</v>
      </c>
      <c r="K35" s="6">
        <f t="shared" si="2"/>
        <v>68000000</v>
      </c>
      <c r="L35" s="12">
        <f t="shared" si="3"/>
        <v>731249415.39199996</v>
      </c>
    </row>
    <row r="36" spans="2:12">
      <c r="B36" s="2">
        <v>34</v>
      </c>
      <c r="C36" s="5">
        <v>0.37030000000000002</v>
      </c>
      <c r="D36" s="2"/>
      <c r="E36" s="9">
        <f t="shared" si="4"/>
        <v>34576656</v>
      </c>
      <c r="F36" s="11">
        <f t="shared" si="0"/>
        <v>34576656</v>
      </c>
      <c r="G36" s="9">
        <f t="shared" si="1"/>
        <v>12803735.716800001</v>
      </c>
      <c r="I36" s="4">
        <v>33</v>
      </c>
      <c r="J36" s="6">
        <f>SUM($G$3:G34)</f>
        <v>650203643.08319998</v>
      </c>
      <c r="K36" s="6">
        <f t="shared" si="2"/>
        <v>68000000</v>
      </c>
      <c r="L36" s="12">
        <f t="shared" si="3"/>
        <v>718203643.08319998</v>
      </c>
    </row>
    <row r="37" spans="2:12">
      <c r="B37" s="2">
        <v>35</v>
      </c>
      <c r="C37" s="5">
        <v>0.36695</v>
      </c>
      <c r="D37" s="2"/>
      <c r="E37" s="9">
        <f t="shared" si="4"/>
        <v>34576656</v>
      </c>
      <c r="F37" s="11">
        <f t="shared" si="0"/>
        <v>34576656</v>
      </c>
      <c r="G37" s="9">
        <f t="shared" si="1"/>
        <v>12687903.919199999</v>
      </c>
      <c r="I37" s="4">
        <v>34</v>
      </c>
      <c r="J37" s="6">
        <f>SUM($G$3:G33)</f>
        <v>636905461.18559992</v>
      </c>
      <c r="K37" s="6">
        <f t="shared" si="2"/>
        <v>68000000</v>
      </c>
      <c r="L37" s="12">
        <f t="shared" si="3"/>
        <v>704905461.18559992</v>
      </c>
    </row>
    <row r="38" spans="2:12">
      <c r="B38" s="2">
        <v>36</v>
      </c>
      <c r="C38" s="5">
        <v>0.36695</v>
      </c>
      <c r="D38" s="2"/>
      <c r="E38" s="9">
        <f t="shared" si="4"/>
        <v>34576656</v>
      </c>
      <c r="F38" s="11">
        <f t="shared" si="0"/>
        <v>34576656</v>
      </c>
      <c r="G38" s="9">
        <f t="shared" si="1"/>
        <v>12687903.919199999</v>
      </c>
      <c r="I38" s="4">
        <v>35</v>
      </c>
      <c r="J38" s="6">
        <f>SUM($G$3:G32)</f>
        <v>623347954.36799991</v>
      </c>
      <c r="K38" s="6">
        <f t="shared" si="2"/>
        <v>68000000</v>
      </c>
      <c r="L38" s="12">
        <f t="shared" si="3"/>
        <v>691347954.36799991</v>
      </c>
    </row>
    <row r="39" spans="2:12">
      <c r="B39" s="2">
        <v>37</v>
      </c>
      <c r="C39" s="5">
        <v>0.36695</v>
      </c>
      <c r="D39" s="2"/>
      <c r="E39" s="9">
        <f t="shared" si="4"/>
        <v>34576656</v>
      </c>
      <c r="F39" s="11">
        <f t="shared" si="0"/>
        <v>34576656</v>
      </c>
      <c r="G39" s="9">
        <f t="shared" si="1"/>
        <v>12687903.919199999</v>
      </c>
      <c r="I39" s="4">
        <v>36</v>
      </c>
      <c r="J39" s="6">
        <f>SUM($G$3:G31)</f>
        <v>609517291.96799994</v>
      </c>
      <c r="K39" s="6">
        <f t="shared" si="2"/>
        <v>68000000</v>
      </c>
      <c r="L39" s="12">
        <f t="shared" si="3"/>
        <v>677517291.96799994</v>
      </c>
    </row>
    <row r="40" spans="2:12">
      <c r="B40" s="2">
        <v>38</v>
      </c>
      <c r="C40" s="5">
        <v>0.36695</v>
      </c>
      <c r="D40" s="2"/>
      <c r="E40" s="9">
        <f t="shared" si="4"/>
        <v>34576656</v>
      </c>
      <c r="F40" s="11">
        <f t="shared" si="0"/>
        <v>34576656</v>
      </c>
      <c r="G40" s="9">
        <f t="shared" si="1"/>
        <v>12687903.919199999</v>
      </c>
      <c r="I40" s="4">
        <v>37</v>
      </c>
      <c r="J40" s="6">
        <f>SUM($G$3:G30)</f>
        <v>595406558.65439999</v>
      </c>
      <c r="K40" s="6">
        <f t="shared" si="2"/>
        <v>68000000</v>
      </c>
      <c r="L40" s="12">
        <f t="shared" si="3"/>
        <v>663406558.65439999</v>
      </c>
    </row>
    <row r="41" spans="2:12">
      <c r="B41" s="2">
        <v>39</v>
      </c>
      <c r="C41" s="5">
        <v>0.36695</v>
      </c>
      <c r="D41" s="2"/>
      <c r="E41" s="9">
        <f t="shared" si="4"/>
        <v>34576656</v>
      </c>
      <c r="F41" s="11">
        <f t="shared" si="0"/>
        <v>34576656</v>
      </c>
      <c r="G41" s="9">
        <f t="shared" si="1"/>
        <v>12687903.919199999</v>
      </c>
      <c r="I41" s="4">
        <v>38</v>
      </c>
      <c r="J41" s="6">
        <f>SUM($G$3:G29)</f>
        <v>581001923.76479995</v>
      </c>
      <c r="K41" s="6">
        <f t="shared" si="2"/>
        <v>68000000</v>
      </c>
      <c r="L41" s="12">
        <f t="shared" si="3"/>
        <v>649001923.76479995</v>
      </c>
    </row>
    <row r="42" spans="2:12">
      <c r="B42" s="2">
        <v>40</v>
      </c>
      <c r="C42" s="5">
        <v>0.36695</v>
      </c>
      <c r="D42" s="2"/>
      <c r="E42" s="9">
        <f t="shared" si="4"/>
        <v>34576656</v>
      </c>
      <c r="F42" s="11">
        <f t="shared" si="0"/>
        <v>34576656</v>
      </c>
      <c r="G42" s="9">
        <f t="shared" si="1"/>
        <v>12687903.919199999</v>
      </c>
      <c r="I42" s="4">
        <v>39</v>
      </c>
      <c r="J42" s="6">
        <f>SUM($G$3:G28)</f>
        <v>566289556.63679993</v>
      </c>
      <c r="K42" s="6">
        <f t="shared" si="2"/>
        <v>68000000</v>
      </c>
      <c r="L42" s="12">
        <f t="shared" si="3"/>
        <v>634289556.63679993</v>
      </c>
    </row>
    <row r="43" spans="2:12">
      <c r="B43" s="2">
        <v>41</v>
      </c>
      <c r="C43" s="5">
        <v>0.36695</v>
      </c>
      <c r="D43" s="2"/>
      <c r="E43" s="9">
        <f t="shared" si="4"/>
        <v>34576656</v>
      </c>
      <c r="F43" s="11">
        <f t="shared" si="0"/>
        <v>34576656</v>
      </c>
      <c r="G43" s="9">
        <f t="shared" si="1"/>
        <v>12687903.919199999</v>
      </c>
      <c r="I43" s="4">
        <v>40</v>
      </c>
      <c r="J43" s="6">
        <f>SUM($G$3:G27)</f>
        <v>551259084.27359998</v>
      </c>
      <c r="K43" s="6">
        <f t="shared" si="2"/>
        <v>68000000</v>
      </c>
      <c r="L43" s="12">
        <f t="shared" si="3"/>
        <v>619259084.27359998</v>
      </c>
    </row>
    <row r="44" spans="2:12">
      <c r="B44" s="2">
        <v>42</v>
      </c>
      <c r="C44" s="5">
        <v>0.36695</v>
      </c>
      <c r="D44" s="2"/>
      <c r="E44" s="9">
        <f t="shared" si="4"/>
        <v>34576656</v>
      </c>
      <c r="F44" s="11">
        <f t="shared" si="0"/>
        <v>34576656</v>
      </c>
      <c r="G44" s="9">
        <f t="shared" si="1"/>
        <v>12687903.919199999</v>
      </c>
      <c r="I44" s="4">
        <v>41</v>
      </c>
      <c r="J44" s="6">
        <f>SUM($G$3:G26)</f>
        <v>535893218.34720004</v>
      </c>
      <c r="K44" s="6">
        <f t="shared" si="2"/>
        <v>68000000</v>
      </c>
      <c r="L44" s="12">
        <f t="shared" si="3"/>
        <v>603893218.34720004</v>
      </c>
    </row>
    <row r="45" spans="2:12">
      <c r="B45" s="2">
        <v>43</v>
      </c>
      <c r="C45" s="5">
        <v>0.36695</v>
      </c>
      <c r="D45" s="2"/>
      <c r="E45" s="9">
        <f t="shared" si="4"/>
        <v>34576656</v>
      </c>
      <c r="F45" s="11">
        <f t="shared" si="0"/>
        <v>34576656</v>
      </c>
      <c r="G45" s="9">
        <f t="shared" si="1"/>
        <v>12687903.919199999</v>
      </c>
      <c r="I45" s="4">
        <v>42</v>
      </c>
      <c r="J45" s="6">
        <f>SUM($G$3:G25)</f>
        <v>520178128.19520003</v>
      </c>
      <c r="K45" s="6">
        <f t="shared" si="2"/>
        <v>68000000</v>
      </c>
      <c r="L45" s="12">
        <f t="shared" si="3"/>
        <v>588178128.19519997</v>
      </c>
    </row>
    <row r="46" spans="2:12">
      <c r="B46" s="2">
        <v>44</v>
      </c>
      <c r="C46" s="5">
        <v>0.36695</v>
      </c>
      <c r="D46" s="2"/>
      <c r="E46" s="9">
        <f t="shared" si="4"/>
        <v>34576656</v>
      </c>
      <c r="F46" s="11">
        <f t="shared" si="0"/>
        <v>34576656</v>
      </c>
      <c r="G46" s="9">
        <f t="shared" si="1"/>
        <v>12687903.919199999</v>
      </c>
      <c r="I46" s="4">
        <v>43</v>
      </c>
      <c r="J46" s="6">
        <f>SUM($G$3:G24)</f>
        <v>504096525.4896</v>
      </c>
      <c r="K46" s="6">
        <f t="shared" si="2"/>
        <v>68000000</v>
      </c>
      <c r="L46" s="12">
        <f t="shared" si="3"/>
        <v>572096525.48959994</v>
      </c>
    </row>
    <row r="47" spans="2:12">
      <c r="B47" s="2">
        <v>45</v>
      </c>
      <c r="C47" s="5">
        <v>0.36695</v>
      </c>
      <c r="D47" s="2"/>
      <c r="E47" s="9">
        <f t="shared" si="4"/>
        <v>34576656</v>
      </c>
      <c r="F47" s="11">
        <f t="shared" si="0"/>
        <v>34576656</v>
      </c>
      <c r="G47" s="9">
        <f t="shared" si="1"/>
        <v>12687903.919199999</v>
      </c>
      <c r="I47" s="4">
        <v>44</v>
      </c>
      <c r="J47" s="6">
        <f>SUM($G$3:G23)</f>
        <v>487634579.56800002</v>
      </c>
      <c r="K47" s="6">
        <f t="shared" si="2"/>
        <v>68000000</v>
      </c>
      <c r="L47" s="12">
        <f t="shared" si="3"/>
        <v>555634579.56800008</v>
      </c>
    </row>
    <row r="48" spans="2:12">
      <c r="B48" s="2">
        <v>46</v>
      </c>
      <c r="C48" s="5">
        <v>0.36695</v>
      </c>
      <c r="D48" s="2"/>
      <c r="E48" s="9">
        <f t="shared" si="4"/>
        <v>34576656</v>
      </c>
      <c r="F48" s="11">
        <f t="shared" si="0"/>
        <v>34576656</v>
      </c>
      <c r="G48" s="9">
        <f t="shared" si="1"/>
        <v>12687903.919199999</v>
      </c>
      <c r="I48" s="4">
        <v>45</v>
      </c>
      <c r="J48" s="6">
        <f>SUM($G$3:G22)</f>
        <v>470768086.7712</v>
      </c>
      <c r="K48" s="6">
        <f t="shared" si="2"/>
        <v>68000000</v>
      </c>
      <c r="L48" s="12">
        <f t="shared" si="3"/>
        <v>538768086.77119994</v>
      </c>
    </row>
    <row r="49" spans="2:12">
      <c r="B49" s="2">
        <v>47</v>
      </c>
      <c r="C49" s="5">
        <v>0.36695</v>
      </c>
      <c r="D49" s="2"/>
      <c r="E49" s="9">
        <f t="shared" si="4"/>
        <v>34576656</v>
      </c>
      <c r="F49" s="11">
        <f t="shared" si="0"/>
        <v>34576656</v>
      </c>
      <c r="G49" s="9">
        <f t="shared" si="1"/>
        <v>12687903.919199999</v>
      </c>
      <c r="I49" s="4">
        <v>46</v>
      </c>
      <c r="J49" s="6">
        <f>SUM($G$3:G21)</f>
        <v>453479758.7712</v>
      </c>
      <c r="K49" s="6">
        <f t="shared" si="2"/>
        <v>68000000</v>
      </c>
      <c r="L49" s="12">
        <f t="shared" si="3"/>
        <v>521479758.7712</v>
      </c>
    </row>
    <row r="50" spans="2:12">
      <c r="B50" s="2">
        <v>48</v>
      </c>
      <c r="C50" s="5">
        <v>0.36695</v>
      </c>
      <c r="D50" s="2"/>
      <c r="E50" s="9">
        <f t="shared" si="4"/>
        <v>34576656</v>
      </c>
      <c r="F50" s="11">
        <f t="shared" si="0"/>
        <v>34576656</v>
      </c>
      <c r="G50" s="9">
        <f t="shared" si="1"/>
        <v>12687903.919199999</v>
      </c>
      <c r="I50" s="4">
        <v>47</v>
      </c>
      <c r="J50" s="6">
        <f>SUM($G$3:G20)</f>
        <v>435748849.57440001</v>
      </c>
      <c r="K50" s="6">
        <f t="shared" si="2"/>
        <v>68000000</v>
      </c>
      <c r="L50" s="12">
        <f t="shared" si="3"/>
        <v>503748849.57440001</v>
      </c>
    </row>
    <row r="51" spans="2:12">
      <c r="B51" s="2">
        <v>49</v>
      </c>
      <c r="C51" s="5">
        <v>0.36695</v>
      </c>
      <c r="D51" s="2"/>
      <c r="E51" s="9">
        <f t="shared" si="4"/>
        <v>34576656</v>
      </c>
      <c r="F51" s="11">
        <f t="shared" si="0"/>
        <v>34576656</v>
      </c>
      <c r="G51" s="9">
        <f t="shared" si="1"/>
        <v>12687903.919199999</v>
      </c>
      <c r="I51" s="4">
        <v>48</v>
      </c>
      <c r="J51" s="6">
        <f>SUM($G$3:G19)</f>
        <v>417551155.52160001</v>
      </c>
      <c r="K51" s="6">
        <f t="shared" si="2"/>
        <v>68000000</v>
      </c>
      <c r="L51" s="12">
        <f t="shared" si="3"/>
        <v>485551155.52160001</v>
      </c>
    </row>
    <row r="52" spans="2:12">
      <c r="B52" s="2">
        <v>50</v>
      </c>
      <c r="C52" s="5">
        <v>0.36695</v>
      </c>
      <c r="D52" s="2"/>
      <c r="E52" s="9">
        <f t="shared" si="4"/>
        <v>34576656</v>
      </c>
      <c r="F52" s="11">
        <f t="shared" si="0"/>
        <v>34576656</v>
      </c>
      <c r="G52" s="9">
        <f t="shared" si="1"/>
        <v>12687903.919199999</v>
      </c>
      <c r="I52" s="4">
        <v>49</v>
      </c>
      <c r="J52" s="6">
        <f>SUM($G$3:G18)</f>
        <v>398862472.95359999</v>
      </c>
      <c r="K52" s="6">
        <f t="shared" si="2"/>
        <v>68000000</v>
      </c>
      <c r="L52" s="12">
        <f t="shared" si="3"/>
        <v>466862472.95359999</v>
      </c>
    </row>
    <row r="53" spans="2:12">
      <c r="B53" s="2">
        <v>51</v>
      </c>
      <c r="C53" s="5">
        <v>0.36695</v>
      </c>
      <c r="D53" s="2"/>
      <c r="E53" s="9">
        <f t="shared" si="4"/>
        <v>34576656</v>
      </c>
      <c r="F53" s="11">
        <f t="shared" si="0"/>
        <v>34576656</v>
      </c>
      <c r="G53" s="9">
        <f t="shared" si="1"/>
        <v>12687903.919199999</v>
      </c>
      <c r="I53" s="4">
        <v>50</v>
      </c>
      <c r="J53" s="6">
        <f>SUM($G$3:G17)</f>
        <v>379655140.5456</v>
      </c>
      <c r="K53" s="6">
        <f t="shared" si="2"/>
        <v>68000000</v>
      </c>
      <c r="L53" s="12">
        <f t="shared" si="3"/>
        <v>447655140.5456</v>
      </c>
    </row>
    <row r="54" spans="2:12">
      <c r="B54" s="2">
        <v>52</v>
      </c>
      <c r="C54" s="5">
        <v>0.36695</v>
      </c>
      <c r="D54" s="2"/>
      <c r="E54" s="9">
        <f t="shared" si="4"/>
        <v>34576656</v>
      </c>
      <c r="F54" s="11">
        <f t="shared" si="0"/>
        <v>34576656</v>
      </c>
      <c r="G54" s="9">
        <f t="shared" si="1"/>
        <v>12687903.919199999</v>
      </c>
      <c r="I54" s="4">
        <v>51</v>
      </c>
      <c r="J54" s="6">
        <f>SUM($G$3:G16)</f>
        <v>359898039.30720001</v>
      </c>
      <c r="K54" s="6">
        <f t="shared" si="2"/>
        <v>68000000</v>
      </c>
      <c r="L54" s="12">
        <f t="shared" si="3"/>
        <v>427898039.30720001</v>
      </c>
    </row>
    <row r="55" spans="2:12">
      <c r="B55" s="2">
        <v>53</v>
      </c>
      <c r="C55" s="5">
        <v>0.36695</v>
      </c>
      <c r="D55" s="2"/>
      <c r="E55" s="9">
        <f t="shared" si="4"/>
        <v>34576656</v>
      </c>
      <c r="F55" s="11">
        <f t="shared" si="0"/>
        <v>34576656</v>
      </c>
      <c r="G55" s="9">
        <f t="shared" si="1"/>
        <v>12687903.919199999</v>
      </c>
      <c r="I55" s="4">
        <v>52</v>
      </c>
      <c r="J55" s="6">
        <f>SUM($G$3:G15)</f>
        <v>339560050.24800003</v>
      </c>
      <c r="K55" s="6">
        <f t="shared" si="2"/>
        <v>68000000</v>
      </c>
      <c r="L55" s="12">
        <f t="shared" si="3"/>
        <v>407560050.24800003</v>
      </c>
    </row>
    <row r="56" spans="2:12">
      <c r="B56" s="2">
        <v>54</v>
      </c>
      <c r="C56" s="5">
        <v>0.36695</v>
      </c>
      <c r="D56" s="2"/>
      <c r="E56" s="9">
        <f t="shared" si="4"/>
        <v>34576656</v>
      </c>
      <c r="F56" s="11">
        <f t="shared" si="0"/>
        <v>34576656</v>
      </c>
      <c r="G56" s="9">
        <f t="shared" si="1"/>
        <v>12687903.919199999</v>
      </c>
      <c r="I56" s="4">
        <v>53</v>
      </c>
      <c r="J56" s="6">
        <f>SUM($G$3:G14)</f>
        <v>318606596.71200001</v>
      </c>
      <c r="K56" s="6">
        <f t="shared" si="2"/>
        <v>68000000</v>
      </c>
      <c r="L56" s="12">
        <f t="shared" si="3"/>
        <v>386606596.71200001</v>
      </c>
    </row>
    <row r="57" spans="2:12">
      <c r="B57" s="2">
        <v>55</v>
      </c>
      <c r="C57" s="5">
        <v>0.36695</v>
      </c>
      <c r="D57" s="2"/>
      <c r="E57" s="9">
        <f t="shared" si="4"/>
        <v>34576656</v>
      </c>
      <c r="F57" s="11">
        <f t="shared" si="0"/>
        <v>34576656</v>
      </c>
      <c r="G57" s="9">
        <f t="shared" si="1"/>
        <v>12687903.919199999</v>
      </c>
      <c r="I57" s="4">
        <v>54</v>
      </c>
      <c r="J57" s="6">
        <f>SUM($G$3:G13)</f>
        <v>296996186.71200001</v>
      </c>
      <c r="K57" s="6">
        <f t="shared" si="2"/>
        <v>68000000</v>
      </c>
      <c r="L57" s="12">
        <f t="shared" si="3"/>
        <v>364996186.71200001</v>
      </c>
    </row>
    <row r="58" spans="2:12">
      <c r="B58">
        <v>56</v>
      </c>
      <c r="C58" s="5">
        <v>0.36695</v>
      </c>
      <c r="E58" s="6">
        <f t="shared" si="4"/>
        <v>34576656</v>
      </c>
      <c r="F58" s="11">
        <f t="shared" si="0"/>
        <v>34576656</v>
      </c>
      <c r="G58" s="6">
        <f t="shared" si="1"/>
        <v>12687903.919199999</v>
      </c>
      <c r="I58" s="4">
        <v>55</v>
      </c>
      <c r="J58" s="6">
        <f>SUM($G$3:G12)</f>
        <v>274690785.92640001</v>
      </c>
      <c r="K58" s="6">
        <f t="shared" si="2"/>
        <v>68000000</v>
      </c>
      <c r="L58" s="12">
        <f t="shared" si="3"/>
        <v>342690785.92640001</v>
      </c>
    </row>
    <row r="59" spans="2:12">
      <c r="B59">
        <v>57</v>
      </c>
      <c r="C59" s="5">
        <v>0.36695</v>
      </c>
      <c r="E59" s="6">
        <f t="shared" si="4"/>
        <v>34576656</v>
      </c>
      <c r="F59" s="11">
        <f t="shared" si="0"/>
        <v>34576656</v>
      </c>
      <c r="G59" s="6">
        <f t="shared" si="1"/>
        <v>12687903.919199999</v>
      </c>
      <c r="I59" s="4">
        <v>56</v>
      </c>
      <c r="J59" s="6">
        <f>SUM($G$3:G11)</f>
        <v>251641987.03680003</v>
      </c>
      <c r="K59" s="6">
        <f t="shared" si="2"/>
        <v>68000000</v>
      </c>
      <c r="L59" s="12">
        <f t="shared" si="3"/>
        <v>319641987.03680003</v>
      </c>
    </row>
    <row r="60" spans="2:12">
      <c r="B60">
        <v>58</v>
      </c>
      <c r="C60" s="5">
        <v>0.36695</v>
      </c>
      <c r="E60" s="6">
        <f t="shared" si="4"/>
        <v>34576656</v>
      </c>
      <c r="F60" s="11">
        <f t="shared" si="0"/>
        <v>34576656</v>
      </c>
      <c r="G60" s="6">
        <f t="shared" si="1"/>
        <v>12687903.919199999</v>
      </c>
      <c r="I60" s="4">
        <v>57</v>
      </c>
      <c r="J60" s="6">
        <f>SUM($G$3:G10)</f>
        <v>227797925.05920002</v>
      </c>
      <c r="K60" s="6">
        <f t="shared" si="2"/>
        <v>68000000</v>
      </c>
      <c r="L60" s="12">
        <f t="shared" si="3"/>
        <v>295797925.05920005</v>
      </c>
    </row>
    <row r="61" spans="2:12">
      <c r="B61">
        <v>59</v>
      </c>
      <c r="C61" s="5">
        <v>0.36695</v>
      </c>
      <c r="E61" s="6">
        <f t="shared" si="4"/>
        <v>34576656</v>
      </c>
      <c r="F61" s="11">
        <f t="shared" si="0"/>
        <v>34576656</v>
      </c>
      <c r="G61" s="6">
        <f t="shared" si="1"/>
        <v>12687903.919199999</v>
      </c>
      <c r="I61" s="4">
        <v>58</v>
      </c>
      <c r="J61" s="6">
        <f>SUM($G$3:G9)</f>
        <v>203103277.34400001</v>
      </c>
      <c r="K61" s="6">
        <f t="shared" si="2"/>
        <v>68000000</v>
      </c>
      <c r="L61" s="12">
        <f t="shared" si="3"/>
        <v>271103277.34399998</v>
      </c>
    </row>
    <row r="62" spans="2:12">
      <c r="B62">
        <v>60</v>
      </c>
      <c r="C62" s="5">
        <v>0.36695</v>
      </c>
      <c r="E62" s="6">
        <f t="shared" si="4"/>
        <v>34576656</v>
      </c>
      <c r="F62" s="11">
        <f t="shared" si="0"/>
        <v>34576656</v>
      </c>
      <c r="G62" s="6">
        <f t="shared" si="1"/>
        <v>12687903.919199999</v>
      </c>
      <c r="I62" s="4">
        <v>59</v>
      </c>
      <c r="J62" s="6">
        <f>SUM($G$3:G8)</f>
        <v>177492348.2448</v>
      </c>
      <c r="K62" s="6">
        <f t="shared" si="2"/>
        <v>68000000</v>
      </c>
      <c r="L62" s="12">
        <f t="shared" si="3"/>
        <v>245492348.2448</v>
      </c>
    </row>
    <row r="63" spans="2:12">
      <c r="B63">
        <v>61</v>
      </c>
      <c r="C63" s="5">
        <v>0.36695</v>
      </c>
      <c r="E63" s="6">
        <f t="shared" si="4"/>
        <v>34576656</v>
      </c>
      <c r="F63" s="11">
        <f t="shared" si="0"/>
        <v>34576656</v>
      </c>
      <c r="G63" s="6">
        <f t="shared" si="1"/>
        <v>12687903.919199999</v>
      </c>
      <c r="I63" s="4">
        <v>60</v>
      </c>
      <c r="J63" s="6">
        <f>SUM($G$3:G7)</f>
        <v>150895984.44960001</v>
      </c>
      <c r="K63" s="6">
        <f t="shared" si="2"/>
        <v>68000000</v>
      </c>
      <c r="L63" s="12">
        <f t="shared" si="3"/>
        <v>218895984.44960001</v>
      </c>
    </row>
    <row r="64" spans="2:12">
      <c r="B64">
        <v>62</v>
      </c>
      <c r="C64" s="5">
        <v>0.36695</v>
      </c>
      <c r="E64" s="6">
        <f t="shared" si="4"/>
        <v>34576656</v>
      </c>
      <c r="F64" s="11">
        <f t="shared" si="0"/>
        <v>34576656</v>
      </c>
      <c r="G64" s="6">
        <f t="shared" si="1"/>
        <v>12687903.919199999</v>
      </c>
      <c r="I64" s="4">
        <v>61</v>
      </c>
      <c r="J64" s="6">
        <f t="shared" ref="J64:J70" si="5">SUM($G$3:$G$5)</f>
        <v>94421932.20480001</v>
      </c>
      <c r="K64" s="6">
        <f t="shared" si="2"/>
        <v>68000000</v>
      </c>
      <c r="L64" s="12">
        <f t="shared" si="3"/>
        <v>162421932.20480001</v>
      </c>
    </row>
    <row r="65" spans="2:12">
      <c r="B65">
        <v>63</v>
      </c>
      <c r="C65" s="5">
        <v>0.36695</v>
      </c>
      <c r="E65" s="6">
        <f t="shared" si="4"/>
        <v>34576656</v>
      </c>
      <c r="F65" s="11">
        <f t="shared" si="0"/>
        <v>34576656</v>
      </c>
      <c r="G65" s="6">
        <f t="shared" si="1"/>
        <v>12687903.919199999</v>
      </c>
      <c r="I65" s="4">
        <v>62</v>
      </c>
      <c r="J65" s="6">
        <f t="shared" si="5"/>
        <v>94421932.20480001</v>
      </c>
      <c r="K65" s="6">
        <f t="shared" si="2"/>
        <v>68000000</v>
      </c>
      <c r="L65" s="12">
        <f t="shared" si="3"/>
        <v>162421932.20480001</v>
      </c>
    </row>
    <row r="66" spans="2:12">
      <c r="B66">
        <v>64</v>
      </c>
      <c r="C66" s="5">
        <v>0.36695</v>
      </c>
      <c r="E66" s="6">
        <f t="shared" si="4"/>
        <v>34576656</v>
      </c>
      <c r="F66" s="11">
        <f t="shared" si="0"/>
        <v>34576656</v>
      </c>
      <c r="G66" s="6">
        <f t="shared" si="1"/>
        <v>12687903.919199999</v>
      </c>
      <c r="I66" s="4">
        <v>63</v>
      </c>
      <c r="J66" s="6">
        <f t="shared" si="5"/>
        <v>94421932.20480001</v>
      </c>
      <c r="K66" s="6">
        <f t="shared" si="2"/>
        <v>68000000</v>
      </c>
      <c r="L66" s="12">
        <f t="shared" si="3"/>
        <v>162421932.20480001</v>
      </c>
    </row>
    <row r="67" spans="2:12">
      <c r="B67">
        <v>65</v>
      </c>
      <c r="C67" s="5">
        <v>0.36695</v>
      </c>
      <c r="E67" s="6">
        <f t="shared" si="4"/>
        <v>34576656</v>
      </c>
      <c r="F67" s="11">
        <f t="shared" si="0"/>
        <v>34576656</v>
      </c>
      <c r="G67" s="6">
        <f t="shared" si="1"/>
        <v>12687903.919199999</v>
      </c>
      <c r="I67" s="4">
        <v>64</v>
      </c>
      <c r="J67" s="6">
        <f t="shared" si="5"/>
        <v>94421932.20480001</v>
      </c>
      <c r="K67" s="6">
        <f t="shared" si="2"/>
        <v>68000000</v>
      </c>
      <c r="L67" s="12">
        <f t="shared" si="3"/>
        <v>162421932.20480001</v>
      </c>
    </row>
    <row r="68" spans="2:12">
      <c r="I68" s="4">
        <v>65</v>
      </c>
      <c r="J68" s="6">
        <f t="shared" si="5"/>
        <v>94421932.20480001</v>
      </c>
      <c r="K68" s="6">
        <f>IF($F$1&gt;0.5,45000000*$F$1*0.85,40000000*$F$1*0.85)</f>
        <v>38250000</v>
      </c>
      <c r="L68" s="12">
        <f t="shared" ref="L68:L103" si="6">SUM(J68:K68)</f>
        <v>132671932.20480001</v>
      </c>
    </row>
    <row r="69" spans="2:12">
      <c r="I69" s="4">
        <v>66</v>
      </c>
      <c r="J69" s="6">
        <f t="shared" si="5"/>
        <v>94421932.20480001</v>
      </c>
      <c r="K69" s="6">
        <f t="shared" ref="K69:K103" si="7">IF($F$1&gt;0.5,45000000*$F$1*0.85,40000000*$F$1*0.85)</f>
        <v>38250000</v>
      </c>
      <c r="L69" s="12">
        <f t="shared" si="6"/>
        <v>132671932.20480001</v>
      </c>
    </row>
    <row r="70" spans="2:12">
      <c r="I70" s="4">
        <v>67</v>
      </c>
      <c r="J70" s="6">
        <f t="shared" si="5"/>
        <v>94421932.20480001</v>
      </c>
      <c r="K70" s="6">
        <f t="shared" si="7"/>
        <v>38250000</v>
      </c>
      <c r="L70" s="12">
        <f t="shared" si="6"/>
        <v>132671932.20480001</v>
      </c>
    </row>
    <row r="71" spans="2:12">
      <c r="I71" s="4">
        <v>68</v>
      </c>
      <c r="J71" s="6">
        <f t="shared" ref="J71:J77" si="8">SUM($G$3:$G$4)</f>
        <v>64357529.812800005</v>
      </c>
      <c r="K71" s="6">
        <f t="shared" si="7"/>
        <v>38250000</v>
      </c>
      <c r="L71" s="12">
        <f t="shared" si="6"/>
        <v>102607529.81280001</v>
      </c>
    </row>
    <row r="72" spans="2:12">
      <c r="I72" s="4">
        <v>69</v>
      </c>
      <c r="J72" s="6">
        <f t="shared" si="8"/>
        <v>64357529.812800005</v>
      </c>
      <c r="K72" s="6">
        <f t="shared" si="7"/>
        <v>38250000</v>
      </c>
      <c r="L72" s="12">
        <f t="shared" si="6"/>
        <v>102607529.81280001</v>
      </c>
    </row>
    <row r="73" spans="2:12">
      <c r="I73" s="4">
        <v>70</v>
      </c>
      <c r="J73" s="6">
        <f t="shared" si="8"/>
        <v>64357529.812800005</v>
      </c>
      <c r="K73" s="6">
        <f t="shared" si="7"/>
        <v>38250000</v>
      </c>
      <c r="L73" s="12">
        <f t="shared" si="6"/>
        <v>102607529.81280001</v>
      </c>
    </row>
    <row r="74" spans="2:12">
      <c r="I74" s="4">
        <v>71</v>
      </c>
      <c r="J74" s="6">
        <f t="shared" si="8"/>
        <v>64357529.812800005</v>
      </c>
      <c r="K74" s="6">
        <f t="shared" si="7"/>
        <v>38250000</v>
      </c>
      <c r="L74" s="12">
        <f t="shared" si="6"/>
        <v>102607529.81280001</v>
      </c>
    </row>
    <row r="75" spans="2:12">
      <c r="I75" s="4">
        <v>72</v>
      </c>
      <c r="J75" s="6">
        <f t="shared" si="8"/>
        <v>64357529.812800005</v>
      </c>
      <c r="K75" s="6">
        <f t="shared" si="7"/>
        <v>38250000</v>
      </c>
      <c r="L75" s="12">
        <f t="shared" si="6"/>
        <v>102607529.81280001</v>
      </c>
    </row>
    <row r="76" spans="2:12">
      <c r="I76" s="4">
        <v>73</v>
      </c>
      <c r="J76" s="6">
        <f t="shared" si="8"/>
        <v>64357529.812800005</v>
      </c>
      <c r="K76" s="6">
        <f t="shared" si="7"/>
        <v>38250000</v>
      </c>
      <c r="L76" s="12">
        <f t="shared" si="6"/>
        <v>102607529.81280001</v>
      </c>
    </row>
    <row r="77" spans="2:12">
      <c r="I77" s="4">
        <v>74</v>
      </c>
      <c r="J77" s="6">
        <f t="shared" si="8"/>
        <v>64357529.812800005</v>
      </c>
      <c r="K77" s="6">
        <f t="shared" si="7"/>
        <v>38250000</v>
      </c>
      <c r="L77" s="12">
        <f t="shared" si="6"/>
        <v>102607529.81280001</v>
      </c>
    </row>
    <row r="78" spans="2:12">
      <c r="I78" s="4">
        <v>75</v>
      </c>
      <c r="J78" s="6">
        <f>SUM($G$3:$G$4)</f>
        <v>64357529.812800005</v>
      </c>
      <c r="K78" s="6">
        <f t="shared" si="7"/>
        <v>38250000</v>
      </c>
      <c r="L78" s="12">
        <f t="shared" si="6"/>
        <v>102607529.81280001</v>
      </c>
    </row>
    <row r="79" spans="2:12">
      <c r="I79" s="4">
        <v>76</v>
      </c>
      <c r="J79" s="7">
        <f>$G$3</f>
        <v>32927349.5088</v>
      </c>
      <c r="K79" s="6">
        <f t="shared" si="7"/>
        <v>38250000</v>
      </c>
      <c r="L79" s="12">
        <f t="shared" si="6"/>
        <v>71177349.5088</v>
      </c>
    </row>
    <row r="80" spans="2:12">
      <c r="I80" s="13">
        <v>77</v>
      </c>
      <c r="J80" s="7">
        <f t="shared" ref="J80:J103" si="9">$G$3</f>
        <v>32927349.5088</v>
      </c>
      <c r="K80" s="6">
        <f t="shared" si="7"/>
        <v>38250000</v>
      </c>
      <c r="L80" s="12">
        <f t="shared" si="6"/>
        <v>71177349.5088</v>
      </c>
    </row>
    <row r="81" spans="9:12">
      <c r="I81" s="4">
        <v>78</v>
      </c>
      <c r="J81" s="7">
        <f t="shared" si="9"/>
        <v>32927349.5088</v>
      </c>
      <c r="K81" s="6">
        <f t="shared" si="7"/>
        <v>38250000</v>
      </c>
      <c r="L81" s="12">
        <f t="shared" si="6"/>
        <v>71177349.5088</v>
      </c>
    </row>
    <row r="82" spans="9:12">
      <c r="I82" s="13">
        <v>79</v>
      </c>
      <c r="J82" s="7">
        <f t="shared" si="9"/>
        <v>32927349.5088</v>
      </c>
      <c r="K82" s="6">
        <f t="shared" si="7"/>
        <v>38250000</v>
      </c>
      <c r="L82" s="12">
        <f t="shared" si="6"/>
        <v>71177349.5088</v>
      </c>
    </row>
    <row r="83" spans="9:12">
      <c r="I83" s="4">
        <v>80</v>
      </c>
      <c r="J83" s="7">
        <f t="shared" si="9"/>
        <v>32927349.5088</v>
      </c>
      <c r="K83" s="6">
        <f t="shared" si="7"/>
        <v>38250000</v>
      </c>
      <c r="L83" s="12">
        <f t="shared" si="6"/>
        <v>71177349.5088</v>
      </c>
    </row>
    <row r="84" spans="9:12">
      <c r="I84" s="13">
        <v>81</v>
      </c>
      <c r="J84" s="7">
        <f t="shared" si="9"/>
        <v>32927349.5088</v>
      </c>
      <c r="K84" s="6">
        <f t="shared" si="7"/>
        <v>38250000</v>
      </c>
      <c r="L84" s="12">
        <f t="shared" si="6"/>
        <v>71177349.5088</v>
      </c>
    </row>
    <row r="85" spans="9:12">
      <c r="I85" s="4">
        <v>82</v>
      </c>
      <c r="J85" s="7">
        <f t="shared" si="9"/>
        <v>32927349.5088</v>
      </c>
      <c r="K85" s="6">
        <f t="shared" si="7"/>
        <v>38250000</v>
      </c>
      <c r="L85" s="12">
        <f t="shared" si="6"/>
        <v>71177349.5088</v>
      </c>
    </row>
    <row r="86" spans="9:12">
      <c r="I86" s="13">
        <v>83</v>
      </c>
      <c r="J86" s="7">
        <f t="shared" si="9"/>
        <v>32927349.5088</v>
      </c>
      <c r="K86" s="6">
        <f t="shared" si="7"/>
        <v>38250000</v>
      </c>
      <c r="L86" s="12">
        <f t="shared" si="6"/>
        <v>71177349.5088</v>
      </c>
    </row>
    <row r="87" spans="9:12">
      <c r="I87" s="4">
        <v>84</v>
      </c>
      <c r="J87" s="7">
        <f t="shared" si="9"/>
        <v>32927349.5088</v>
      </c>
      <c r="K87" s="6">
        <f t="shared" si="7"/>
        <v>38250000</v>
      </c>
      <c r="L87" s="12">
        <f t="shared" si="6"/>
        <v>71177349.5088</v>
      </c>
    </row>
    <row r="88" spans="9:12">
      <c r="I88" s="13">
        <v>85</v>
      </c>
      <c r="J88" s="7">
        <f t="shared" si="9"/>
        <v>32927349.5088</v>
      </c>
      <c r="K88" s="6">
        <f t="shared" si="7"/>
        <v>38250000</v>
      </c>
      <c r="L88" s="12">
        <f t="shared" si="6"/>
        <v>71177349.5088</v>
      </c>
    </row>
    <row r="89" spans="9:12">
      <c r="I89" s="4">
        <v>86</v>
      </c>
      <c r="J89" s="7">
        <f t="shared" si="9"/>
        <v>32927349.5088</v>
      </c>
      <c r="K89" s="6">
        <f t="shared" si="7"/>
        <v>38250000</v>
      </c>
      <c r="L89" s="12">
        <f t="shared" si="6"/>
        <v>71177349.5088</v>
      </c>
    </row>
    <row r="90" spans="9:12">
      <c r="I90" s="13">
        <v>87</v>
      </c>
      <c r="J90" s="7">
        <f t="shared" si="9"/>
        <v>32927349.5088</v>
      </c>
      <c r="K90" s="6">
        <f t="shared" si="7"/>
        <v>38250000</v>
      </c>
      <c r="L90" s="12">
        <f t="shared" si="6"/>
        <v>71177349.5088</v>
      </c>
    </row>
    <row r="91" spans="9:12">
      <c r="I91" s="4">
        <v>88</v>
      </c>
      <c r="J91" s="7">
        <f t="shared" si="9"/>
        <v>32927349.5088</v>
      </c>
      <c r="K91" s="6">
        <f t="shared" si="7"/>
        <v>38250000</v>
      </c>
      <c r="L91" s="12">
        <f t="shared" si="6"/>
        <v>71177349.5088</v>
      </c>
    </row>
    <row r="92" spans="9:12">
      <c r="I92" s="13">
        <v>89</v>
      </c>
      <c r="J92" s="7">
        <f t="shared" si="9"/>
        <v>32927349.5088</v>
      </c>
      <c r="K92" s="6">
        <f t="shared" si="7"/>
        <v>38250000</v>
      </c>
      <c r="L92" s="12">
        <f t="shared" si="6"/>
        <v>71177349.5088</v>
      </c>
    </row>
    <row r="93" spans="9:12">
      <c r="I93" s="4">
        <v>90</v>
      </c>
      <c r="J93" s="7">
        <f t="shared" si="9"/>
        <v>32927349.5088</v>
      </c>
      <c r="K93" s="6">
        <f t="shared" si="7"/>
        <v>38250000</v>
      </c>
      <c r="L93" s="12">
        <f t="shared" si="6"/>
        <v>71177349.5088</v>
      </c>
    </row>
    <row r="94" spans="9:12">
      <c r="I94" s="13">
        <v>91</v>
      </c>
      <c r="J94" s="7">
        <f t="shared" si="9"/>
        <v>32927349.5088</v>
      </c>
      <c r="K94" s="6">
        <f t="shared" si="7"/>
        <v>38250000</v>
      </c>
      <c r="L94" s="12">
        <f t="shared" si="6"/>
        <v>71177349.5088</v>
      </c>
    </row>
    <row r="95" spans="9:12">
      <c r="I95" s="4">
        <v>92</v>
      </c>
      <c r="J95" s="7">
        <f t="shared" si="9"/>
        <v>32927349.5088</v>
      </c>
      <c r="K95" s="6">
        <f t="shared" si="7"/>
        <v>38250000</v>
      </c>
      <c r="L95" s="12">
        <f t="shared" si="6"/>
        <v>71177349.5088</v>
      </c>
    </row>
    <row r="96" spans="9:12">
      <c r="I96" s="13">
        <v>93</v>
      </c>
      <c r="J96" s="7">
        <f t="shared" si="9"/>
        <v>32927349.5088</v>
      </c>
      <c r="K96" s="6">
        <f t="shared" si="7"/>
        <v>38250000</v>
      </c>
      <c r="L96" s="12">
        <f t="shared" si="6"/>
        <v>71177349.5088</v>
      </c>
    </row>
    <row r="97" spans="9:12">
      <c r="I97" s="4">
        <v>94</v>
      </c>
      <c r="J97" s="7">
        <f t="shared" si="9"/>
        <v>32927349.5088</v>
      </c>
      <c r="K97" s="6">
        <f t="shared" si="7"/>
        <v>38250000</v>
      </c>
      <c r="L97" s="12">
        <f t="shared" si="6"/>
        <v>71177349.5088</v>
      </c>
    </row>
    <row r="98" spans="9:12">
      <c r="I98" s="13">
        <v>95</v>
      </c>
      <c r="J98" s="7">
        <f t="shared" si="9"/>
        <v>32927349.5088</v>
      </c>
      <c r="K98" s="6">
        <f t="shared" si="7"/>
        <v>38250000</v>
      </c>
      <c r="L98" s="12">
        <f t="shared" si="6"/>
        <v>71177349.5088</v>
      </c>
    </row>
    <row r="99" spans="9:12">
      <c r="I99" s="4">
        <v>96</v>
      </c>
      <c r="J99" s="7">
        <f t="shared" si="9"/>
        <v>32927349.5088</v>
      </c>
      <c r="K99" s="6">
        <f t="shared" si="7"/>
        <v>38250000</v>
      </c>
      <c r="L99" s="12">
        <f t="shared" si="6"/>
        <v>71177349.5088</v>
      </c>
    </row>
    <row r="100" spans="9:12">
      <c r="I100" s="13">
        <v>97</v>
      </c>
      <c r="J100" s="7">
        <f t="shared" si="9"/>
        <v>32927349.5088</v>
      </c>
      <c r="K100" s="6">
        <f t="shared" si="7"/>
        <v>38250000</v>
      </c>
      <c r="L100" s="12">
        <f t="shared" si="6"/>
        <v>71177349.5088</v>
      </c>
    </row>
    <row r="101" spans="9:12">
      <c r="I101" s="4">
        <v>98</v>
      </c>
      <c r="J101" s="7">
        <f t="shared" si="9"/>
        <v>32927349.5088</v>
      </c>
      <c r="K101" s="6">
        <f t="shared" si="7"/>
        <v>38250000</v>
      </c>
      <c r="L101" s="12">
        <f t="shared" si="6"/>
        <v>71177349.5088</v>
      </c>
    </row>
    <row r="102" spans="9:12">
      <c r="I102" s="13">
        <v>99</v>
      </c>
      <c r="J102" s="7">
        <f t="shared" si="9"/>
        <v>32927349.5088</v>
      </c>
      <c r="K102" s="6">
        <f t="shared" si="7"/>
        <v>38250000</v>
      </c>
      <c r="L102" s="12">
        <f t="shared" si="6"/>
        <v>71177349.5088</v>
      </c>
    </row>
    <row r="103" spans="9:12">
      <c r="I103" s="4">
        <v>100</v>
      </c>
      <c r="J103" s="7">
        <f t="shared" si="9"/>
        <v>32927349.5088</v>
      </c>
      <c r="K103" s="6">
        <f t="shared" si="7"/>
        <v>38250000</v>
      </c>
      <c r="L103" s="12">
        <f t="shared" si="6"/>
        <v>71177349.5088</v>
      </c>
    </row>
  </sheetData>
  <sheetProtection password="819D" sheet="1" objects="1" scenarios="1"/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합의금계산기</vt:lpstr>
      <vt:lpstr>사망</vt:lpstr>
      <vt:lpstr>후유장해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이창현</dc:creator>
  <cp:lastModifiedBy>이창현</cp:lastModifiedBy>
  <cp:lastPrinted>2019-06-18T10:34:46Z</cp:lastPrinted>
  <dcterms:created xsi:type="dcterms:W3CDTF">2019-06-18T04:56:03Z</dcterms:created>
  <dcterms:modified xsi:type="dcterms:W3CDTF">2022-06-16T05:59:47Z</dcterms:modified>
</cp:coreProperties>
</file>